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O:\AREA COMUNICAZIONE\SITO INTERNET A&amp;T2000\AMMINISTRAZIONE TRASPARENTE\Consulenti e collaboratori\2025\"/>
    </mc:Choice>
  </mc:AlternateContent>
  <xr:revisionPtr revIDLastSave="0" documentId="13_ncr:1_{9B6A14DA-395D-4084-A26C-4DDF0C783394}" xr6:coauthVersionLast="47" xr6:coauthVersionMax="47" xr10:uidLastSave="{00000000-0000-0000-0000-000000000000}"/>
  <bookViews>
    <workbookView xWindow="-120" yWindow="-120" windowWidth="29040" windowHeight="15720" xr2:uid="{00000000-000D-0000-FFFF-FFFF00000000}"/>
  </bookViews>
  <sheets>
    <sheet name="31.12.2024" sheetId="1" r:id="rId1"/>
  </sheets>
  <definedNames>
    <definedName name="_xlnm._FilterDatabase" localSheetId="0" hidden="1">'31.12.2024'!$A$1:$ALY$105</definedName>
    <definedName name="_Hlk5698677" localSheetId="0">'31.12.2024'!#REF!</definedName>
    <definedName name="CV_MANSUTTI.pdf">"foglio1!#ref!"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1" l="1"/>
  <c r="I89" i="1"/>
  <c r="I97" i="1"/>
  <c r="I75" i="1"/>
  <c r="I81" i="1"/>
  <c r="I79" i="1"/>
  <c r="I67" i="1"/>
  <c r="I66" i="1"/>
  <c r="I64" i="1"/>
  <c r="I63" i="1"/>
  <c r="I99" i="1"/>
  <c r="I62" i="1"/>
  <c r="I57" i="1"/>
  <c r="I94" i="1"/>
  <c r="I93" i="1"/>
  <c r="I55" i="1"/>
  <c r="I25" i="1"/>
  <c r="I17" i="1"/>
  <c r="I52" i="1"/>
  <c r="I59" i="1"/>
  <c r="I83" i="1"/>
  <c r="H81" i="1"/>
  <c r="I74" i="1"/>
  <c r="I51" i="1" l="1"/>
  <c r="H77" i="1"/>
  <c r="H66" i="1"/>
  <c r="H40" i="1"/>
  <c r="H73" i="1"/>
  <c r="H51" i="1"/>
  <c r="H56" i="1"/>
  <c r="H72" i="1"/>
  <c r="H63" i="1"/>
  <c r="H69" i="1"/>
  <c r="I50" i="1"/>
  <c r="H87" i="1"/>
  <c r="H76" i="1"/>
  <c r="H67" i="1"/>
  <c r="H54" i="1"/>
  <c r="H52" i="1"/>
  <c r="H50" i="1"/>
  <c r="H49" i="1"/>
  <c r="H39" i="1"/>
  <c r="H38" i="1"/>
  <c r="H25" i="1"/>
  <c r="H20" i="1"/>
  <c r="H19" i="1"/>
  <c r="H18" i="1"/>
  <c r="H57" i="1"/>
  <c r="H59" i="1"/>
  <c r="H58" i="1"/>
  <c r="H64" i="1" l="1"/>
  <c r="G55" i="1"/>
  <c r="G10" i="1"/>
  <c r="G18" i="1"/>
</calcChain>
</file>

<file path=xl/sharedStrings.xml><?xml version="1.0" encoding="utf-8"?>
<sst xmlns="http://schemas.openxmlformats.org/spreadsheetml/2006/main" count="664" uniqueCount="401">
  <si>
    <t>TITOLARE DI INCARICO</t>
  </si>
  <si>
    <t>ESTREMI ATTO CONFERIMENTO INCARICO</t>
  </si>
  <si>
    <t>OGGETTO/RAGIONE DELL'INCARICO</t>
  </si>
  <si>
    <t>DURATA</t>
  </si>
  <si>
    <t>PROCEDURA SELEZIONE DEL CONTRAENTE</t>
  </si>
  <si>
    <t>COMPENSO (IVA ED ALTRI ONERI ESCLUSI)</t>
  </si>
  <si>
    <t>DOTT. ROBERTO MINARDI</t>
  </si>
  <si>
    <t>Presidente del Collegio Sindacale</t>
  </si>
  <si>
    <t>Delibera Assemblea dei Soci</t>
  </si>
  <si>
    <t>€ 6274,94 annui</t>
  </si>
  <si>
    <t>Presidente dell'Organismo di vigilanza ai sensi del D. Lgs. 231/2001</t>
  </si>
  <si>
    <t>Affidamento diretto</t>
  </si>
  <si>
    <t>€ 4.500,00 annui</t>
  </si>
  <si>
    <t>Componente del Collegio Sindacale - Sindaco effettivo</t>
  </si>
  <si>
    <t>€ 4183,3 annui</t>
  </si>
  <si>
    <t>Componente dell'Organismo di vigilanza ai sensi del D. Lgs. 231/2001</t>
  </si>
  <si>
    <t>€ 2.000,00 annui</t>
  </si>
  <si>
    <t>DOTT.SSA FRANCESCA LINDA</t>
  </si>
  <si>
    <t>prestazioni occasionali</t>
  </si>
  <si>
    <t>Affidamento diretto - 1 partecipante</t>
  </si>
  <si>
    <t>nd</t>
  </si>
  <si>
    <t>prestazione occasionale</t>
  </si>
  <si>
    <t>DOTT. LUDOVICO PICOTTI</t>
  </si>
  <si>
    <t>DOTT. MARCO GASPARINI</t>
  </si>
  <si>
    <t>Componente del Collegio Sindacale - Sindaco supplente</t>
  </si>
  <si>
    <t>DOTT.SSA MARIA CRISTINA COJUTTI</t>
  </si>
  <si>
    <t>AVV. PAOLO VICENZOTTO</t>
  </si>
  <si>
    <t>AVV. ZGAGLIARDICH GIANNI</t>
  </si>
  <si>
    <t>€ 200,00 per ciascuna seduta</t>
  </si>
  <si>
    <t>Determinazione del C.d.A. del 11/12/2017</t>
  </si>
  <si>
    <t>REGGIO D'ACI AVV. ANDREA</t>
  </si>
  <si>
    <t>Difesa in giudizio</t>
  </si>
  <si>
    <t>Incarico di DPO-Responsabile protezione dati esterno</t>
  </si>
  <si>
    <t>ING. CRISTINA CECOTTI / ENERANCE SRL</t>
  </si>
  <si>
    <t>Prot. 3690/2018</t>
  </si>
  <si>
    <t>Variante impianto di trattamento rifiuti Rive d'Arcano - Servizio per redazione progetto e documentazione per autorizzazione al trattamento rifiuti</t>
  </si>
  <si>
    <t>durata della selezione</t>
  </si>
  <si>
    <t>€ 200,00 per ciascuna seduta più rimborso chilometrico in base alla tabelle ACI</t>
  </si>
  <si>
    <t>DOTT. GIULIANO ZULIANI</t>
  </si>
  <si>
    <t>Prot. 6365/2018</t>
  </si>
  <si>
    <t>Consulenza e assistenza fiscale triennio 2019-2021</t>
  </si>
  <si>
    <t>triennio 2019-2021</t>
  </si>
  <si>
    <t>ACG AUDITING &amp; CONSULTING GROUP SRL</t>
  </si>
  <si>
    <t>Revisione legale dei conti</t>
  </si>
  <si>
    <t>Procedura negoziata previa pubblicazione del bando – 8 partecipanti</t>
  </si>
  <si>
    <t>Prot. 390/2019</t>
  </si>
  <si>
    <t>anni 2019-2022</t>
  </si>
  <si>
    <t>€ 2.500,00 annui</t>
  </si>
  <si>
    <t>Prot. 392/2019</t>
  </si>
  <si>
    <t>Consulenza e formazione del personale in materia di accesso, digitalizzazione, ancticorruzione, privacy, documentazione amministrativa e altre tematiche legali concordate</t>
  </si>
  <si>
    <t>€ 50,00/ora fino a un massimo di € 10.000,00</t>
  </si>
  <si>
    <t>durata della gara</t>
  </si>
  <si>
    <t>AVV. COMAND OLIVIERO</t>
  </si>
  <si>
    <t>prot. 1930/2019</t>
  </si>
  <si>
    <t>Consulenza giuridica</t>
  </si>
  <si>
    <t>fino al 31/12/2020</t>
  </si>
  <si>
    <t>Delibera dell'Assemblea dei soci del 4/07/2019</t>
  </si>
  <si>
    <t>Fino ad approvazione del bilancio al 31/12/2021</t>
  </si>
  <si>
    <t>DOTT. GIANPIETRO BELLONI</t>
  </si>
  <si>
    <r>
      <t xml:space="preserve">Componente esterno della Commissione Giudicatrice per </t>
    </r>
    <r>
      <rPr>
        <sz val="11"/>
        <color rgb="FF000000"/>
        <rFont val="Calibri"/>
        <family val="2"/>
      </rPr>
      <t>selezione pubblica di personale</t>
    </r>
  </si>
  <si>
    <t>STUDIO SCANO ASSOCIATO</t>
  </si>
  <si>
    <t>prot. 4974/2019</t>
  </si>
  <si>
    <t>Consulenza in materia di salute e sicurezza</t>
  </si>
  <si>
    <t>1/01/2020 - 31/12/2021</t>
  </si>
  <si>
    <t>Prot. 1122/2020</t>
  </si>
  <si>
    <t>Consulenza specializzata per attività di natura amministrativa e in materia di contratti pubblici</t>
  </si>
  <si>
    <t>3 anni</t>
  </si>
  <si>
    <t>€/ora 111,00 + contributo del 4% + IVA</t>
  </si>
  <si>
    <t>* L'AMMONTARE EROGATO SI RIFERISCE ALL'IMPORTO FATTURATO DAL PROFESSIONISTA NEL PERIODO INDICATO. L'EFFETTIVA EROGAZIONE AVVIENE NEI TERMINI DI PAGAMENTO CONCORDATI.</t>
  </si>
  <si>
    <t>STUDIO ASSOCIATO DE TINA</t>
  </si>
  <si>
    <t>prot. 3704/2020</t>
  </si>
  <si>
    <t>Consulenza ed assistenza legale in materia di diritto del lavoro, diritto previdenziale ed assicurativo, diritto sindacale e diritto penale del lavoro</t>
  </si>
  <si>
    <t>Consulenza: €/ora 150,00. Assistenza: €/ora 250,00. Fino ad un massimo di 20.000 €</t>
  </si>
  <si>
    <t>Delibera del CDA del 19/10/2020</t>
  </si>
  <si>
    <t>Fino ad approvazione del bilancio al 31/12/2022</t>
  </si>
  <si>
    <t>AVV. MOSCHIONE MARIELLA</t>
  </si>
  <si>
    <t>DOTT. DOMENICO DEGANO</t>
  </si>
  <si>
    <t>€ 2.000,00 annui (compenso e rimborso spese in base alle normative vigenti)</t>
  </si>
  <si>
    <t>ING. GIANPAOLO STEFANUTTI</t>
  </si>
  <si>
    <t>incarico annuale</t>
  </si>
  <si>
    <t>DETERMINAZIONE N. 17 DEL 26.01.2021</t>
  </si>
  <si>
    <t xml:space="preserve">consulenza specializzata per prestazioni professionali in qualità di Responsabile Tecnico, Albo Gestori – CAT. 1 classe B di A&amp;T 2000 S.p.A. </t>
  </si>
  <si>
    <t>AVV. SIMONE LISET</t>
  </si>
  <si>
    <t>Consulenza e assistenza legale in materia di gestione e riscossione crediti nei confronti dell'utenza e le attività connesse</t>
  </si>
  <si>
    <t>n.a.</t>
  </si>
  <si>
    <t>Affidamento diretto - 4 partecipanti</t>
  </si>
  <si>
    <t>stimato 1.500,00 € annuo in base a specifico tariffario</t>
  </si>
  <si>
    <t>DOTT.SSA FANZUTTO ANTONIA E SALUS SERVICE SRL</t>
  </si>
  <si>
    <t>prot. 2431/2021 e prot. 2919/2021</t>
  </si>
  <si>
    <t>medico competente ex art. 18 d.lgs 81/2008 e relativo servizio di sorveglianza sanitaria</t>
  </si>
  <si>
    <t>2 anni da giugno 2021 a giugno 2023</t>
  </si>
  <si>
    <t>AVV LUIGINO BOTTONI</t>
  </si>
  <si>
    <t>determinazione n. 161 del 7/07/2021</t>
  </si>
  <si>
    <t>incarico di collaborazione per pratiche di recupero del credito</t>
  </si>
  <si>
    <t>5 anni</t>
  </si>
  <si>
    <t>massimo 39.900, 00 €</t>
  </si>
  <si>
    <t>DOTT. STEFANO RUSSO</t>
  </si>
  <si>
    <t>determinazione n. 173 del 2/08/2021</t>
  </si>
  <si>
    <t>Membro esterno della Commissione giudicatrice della gara per l'affidamento del servizio di attività didattiche volte all'educazione ambientale presso istituti scolastici</t>
  </si>
  <si>
    <t>determinazione n. 183 del 11/08/2021</t>
  </si>
  <si>
    <t>consulenza e supporto per iscrizione all’Albo degli Autotrasportatori di cose per Conto Terzi e Accesso al Mercato</t>
  </si>
  <si>
    <t>prot. 1688/2021 integrato con determinazione n. 206 del 24/09/2021</t>
  </si>
  <si>
    <t>11.000 €; integrazione di 4.200 €</t>
  </si>
  <si>
    <t>servizio di assistenza tecnica per pratiche ambientali</t>
  </si>
  <si>
    <t>determinazione n. 207 del 27/09/2021</t>
  </si>
  <si>
    <t>periodo 09/2021 - 09/2024</t>
  </si>
  <si>
    <t>fino a 39.900,00 €</t>
  </si>
  <si>
    <t>Affidamento diretto - 2 partecipanti</t>
  </si>
  <si>
    <t>STEFANO VIEL</t>
  </si>
  <si>
    <t xml:space="preserve">Prot. 5245/2021 </t>
  </si>
  <si>
    <t xml:space="preserve">redazione atti notarili inerenti alla Società A&amp;T 2000 S.p.A. </t>
  </si>
  <si>
    <t>determinazione n. 234 del 18/10/2021</t>
  </si>
  <si>
    <t>**I dati relativi agli incarichi notarili vengono pubblicati come dati ulteriori al fine di garantire la maggiore trasparenza possibile degli incarichi. Per la natura stessa della prestazione professionale, in luogo del curriculum vitae, si ritiene valida l'iscrizione all'apposito Collegio Notarile.</t>
  </si>
  <si>
    <t>SABRINA ZILLI</t>
  </si>
  <si>
    <t>prot. 5948/2021</t>
  </si>
  <si>
    <t>EURIS SRL</t>
  </si>
  <si>
    <t xml:space="preserve">prot. 6558/2021 </t>
  </si>
  <si>
    <t>Consulenza su politiche, programmi e strumenti finanziari regionali, nazionali e dell'Unione Europea funzionale allo sviluppo di nuove iniziative e proposte progettuali</t>
  </si>
  <si>
    <t>15.000 € oltre a rimborsi e prestazioni aggiuntive come da offerta</t>
  </si>
  <si>
    <t>6 mesi</t>
  </si>
  <si>
    <t>GEOM. MARCO PERESSON</t>
  </si>
  <si>
    <t>Prot. 3912/2021</t>
  </si>
  <si>
    <t>Incarico per la stima di immobili siti in Pozzuolo del Friuli</t>
  </si>
  <si>
    <t>Consulenza e assistenza fiscale triennio 2022-2024</t>
  </si>
  <si>
    <t>triennio 2022-2024</t>
  </si>
  <si>
    <t>NOTAIO FILIPPO CHIOVARI **</t>
  </si>
  <si>
    <t>ASTRA SNC DI CRISTINA KOCMANNE E PAOLO ANTONINI</t>
  </si>
  <si>
    <t>SAVA INGEGNERIA SRL</t>
  </si>
  <si>
    <t>Prot. 6615/2021</t>
  </si>
  <si>
    <t>Prot. 127/2022</t>
  </si>
  <si>
    <t>Servizio di redazione dello studio di fattibilità per l'ampliamento dell'immobile di Rive d'Arcano</t>
  </si>
  <si>
    <t>6125,89 € + contributo Inarcassa</t>
  </si>
  <si>
    <t>Prot. 6630/2021</t>
  </si>
  <si>
    <t>fino a 39.000 €</t>
  </si>
  <si>
    <t>triennio 2022-24</t>
  </si>
  <si>
    <t>Consulenza ed assistenza legale in relazione a vari aspetti e questioni di diritto civile, commerciale e amministrativo</t>
  </si>
  <si>
    <t>Prot. 6629/2021</t>
  </si>
  <si>
    <t xml:space="preserve">Consulenza per supporto giuridico - amministrativo </t>
  </si>
  <si>
    <t>STUDIO NOTAIO ALESSANDRA ARTIOLI**</t>
  </si>
  <si>
    <t>determinazione n. 282 del 7/12/2021</t>
  </si>
  <si>
    <t>determinazione n. 308 del 27/12/2021</t>
  </si>
  <si>
    <t xml:space="preserve">Incarico notarile relativo al perfezionamento dell’atto di acquisto di azienda di autotrasporti merci conto terzi </t>
  </si>
  <si>
    <t>fino a 3.000 €</t>
  </si>
  <si>
    <t xml:space="preserve">Incarico notarile relativo alla redazione dell’atto di acquisto di azienda di autotrasporti merci conto terzi </t>
  </si>
  <si>
    <t>fino a 440 €</t>
  </si>
  <si>
    <t>Servizio di aggiornamento ed integrazione dello studio di fattibilità per la viabilità di accesso all'impianto di Selezione di Rive d'Arcano</t>
  </si>
  <si>
    <t>Prot. 378/2022</t>
  </si>
  <si>
    <t>€ 4.160,00 + IVA, comprensivo di inarcassa 4%</t>
  </si>
  <si>
    <t>SERIN SRL</t>
  </si>
  <si>
    <t>MASSIMO BUIATTI</t>
  </si>
  <si>
    <t>ALICE BEDANI</t>
  </si>
  <si>
    <t>Prot. 306/2022</t>
  </si>
  <si>
    <t>ASTRA SNC DI CRISTINA KOCHMANN E PAOLO ANTONINI</t>
  </si>
  <si>
    <t>triennio 2019-2021; rinnovato per gli esercizi finanziari 2021-2023</t>
  </si>
  <si>
    <t>35.400 € per il triennio</t>
  </si>
  <si>
    <t>Delibera dell'Assemblea dei soci del 18/12/2018 - Incarico rinnovato con delibera dell'Assemblea dei soci del 3/03/2022</t>
  </si>
  <si>
    <t>GEOM. AURELIO PRESTENTO</t>
  </si>
  <si>
    <t>Prot. 1509/2022</t>
  </si>
  <si>
    <t>predisposizione delle pratiche inerenti l'impianto di gestione di rifiuti non pericolosi sito in Rive d'Arcano (UD)</t>
  </si>
  <si>
    <t>EUROSERVIS SRL</t>
  </si>
  <si>
    <t>Prot. 6566/2021 - determinazione n. 106 del 23/03/2022</t>
  </si>
  <si>
    <t xml:space="preserve">Consulenza per l’elaborazione dell’analisi delle esigenze, della strategia, del monitoraggio e la formazione sui bandi UE per quanto riguarda specificatamente l’ambito dell’area territoriale “Giuliana” </t>
  </si>
  <si>
    <t>P.I. SERGIO BELLOCCHIO</t>
  </si>
  <si>
    <t>determinazione n. 113 del 12/04/2022</t>
  </si>
  <si>
    <t xml:space="preserve">incarico professionale relativo all’espletamento delle prestazioni relative alla pratica delle detrazioni fiscali delle opere eseguite per l’efficientamento energetico </t>
  </si>
  <si>
    <t xml:space="preserve">STUDIO SCANO ASSOCIATO </t>
  </si>
  <si>
    <t>determinazione n. 130 del 5/05/2022</t>
  </si>
  <si>
    <t xml:space="preserve">servizio di elaborazione e aggiornamento dei D.V.R. Aziendali </t>
  </si>
  <si>
    <t xml:space="preserve">servizio di assessment per l’analisi dei processi e dei sistemi aziendali e successiva stesura dei requisiti fondamentali necessari per l’individuazione della migliore soluzione ERP </t>
  </si>
  <si>
    <t>QUIN SRL</t>
  </si>
  <si>
    <t>determinazione n. 131 del 6/05/2022</t>
  </si>
  <si>
    <t>fino a 25.000 €</t>
  </si>
  <si>
    <t>determinazione n. 165 del 22/06/2022</t>
  </si>
  <si>
    <t xml:space="preserve">ISER S.r.l. in associazione con i professionisti dott. geol. Gianni Menchini e dott. geol. Fulvio Iadarola </t>
  </si>
  <si>
    <t>fino a 50.000 €</t>
  </si>
  <si>
    <t>3 anni fino a giugno 2025</t>
  </si>
  <si>
    <t xml:space="preserve">incarico di consulenza specializzata per effettuare prestazioni professionali in qualità di Responsabile Tecnico di A&amp;T 2000 S.p.A., Albo Gestori – CAT. 1 classe B (gestione rifiuti urbani) e CAT. 4 (raccolta e trasporto rifiuti di terzi) </t>
  </si>
  <si>
    <t>determinazione n. 178 del 4/07/2022 (estensione dell'incarico conferito con determinazione n. 17 del 26/01/2021)</t>
  </si>
  <si>
    <t>determinazione n. 184 del 11/07/2022</t>
  </si>
  <si>
    <t>FIABILIS CONSULTING GROUP</t>
  </si>
  <si>
    <t xml:space="preserve">consulenza in materia di ottimizzazione dei costi del lavoro </t>
  </si>
  <si>
    <t>dal 13.06.2022 fino alla fine del 24° mese successivo alla data di presentazione dell’ultima Relazione di Audit</t>
  </si>
  <si>
    <t>il servizio di consulenza darà diritto ad un corrispettivo esclusivamente in caso di effettivo conseguimento di Rimborsi o Risparmi fino ad un massimo di 10.000 €</t>
  </si>
  <si>
    <t>prot. 2238/2021; determinazione n. 194 del 25/07/2022 (proroga di 12 mesi)</t>
  </si>
  <si>
    <t>1 anno, prorogato di ulteriori 12 mesi dal 25/07/2022</t>
  </si>
  <si>
    <t>fino a un massimo di 15.000 €</t>
  </si>
  <si>
    <t>determinazione n. 190 del 18/07/2022</t>
  </si>
  <si>
    <t>STUDIO AMG NOTAI **</t>
  </si>
  <si>
    <t xml:space="preserve">Incarico notarile relativo alla procura conferita al direttore tecnico </t>
  </si>
  <si>
    <t>AVV. SIMONE LISET E AVV. LUCA STRAMARE</t>
  </si>
  <si>
    <t>determinazione n. 212 del 19.08.2022</t>
  </si>
  <si>
    <t>incarico di assistenza legale in materia tributaria</t>
  </si>
  <si>
    <t xml:space="preserve">€/ora 85,00 per l’assistenza prestata da remoto, ossia dagli uffici dei professionisti; €/ora 95,00 per l’assistenza svolta presso la sede di A&amp;T 2000 S.p.A, o luogo diverso. 
</t>
  </si>
  <si>
    <t xml:space="preserve">12 (dodici) mesi o massimo 100 (cento) ore, rinnovabile per ulteriori 12 (dodici) mesi, fino al raggiungimento dell’importo massimo stimato di € 19.000,00 </t>
  </si>
  <si>
    <t>determinazione n. 216 del 24.08.2022</t>
  </si>
  <si>
    <t xml:space="preserve">incarico relativo alla redazione di atti notarili </t>
  </si>
  <si>
    <t>triennale</t>
  </si>
  <si>
    <t>redazione dell’atto di erogazione a saldo e quietanza di mutuo per un importo netto di € 700; redazione di ulteriori atti notarili di interesse societario fino al raggiungimento dell’importo di € 19.000,00</t>
  </si>
  <si>
    <t>determinazione n. 239 del 19.09.2022</t>
  </si>
  <si>
    <t xml:space="preserve">analisi e gestione del rischio “Stress Lavoro Correlato” </t>
  </si>
  <si>
    <t>EUPRAGMA SRL</t>
  </si>
  <si>
    <t>Delibera dell'Assemblea dei soci del 27/10/2022</t>
  </si>
  <si>
    <t>Fino ad approvazione del bilancio al 31/12/2024</t>
  </si>
  <si>
    <t>€ 6300,00 annui</t>
  </si>
  <si>
    <t>€ 4200,00 annui</t>
  </si>
  <si>
    <t>FOR YOU INFORMATION TECHNOLOGIES SRL</t>
  </si>
  <si>
    <t>determinazione n. 263 del 7/11/2022</t>
  </si>
  <si>
    <t>servizio di consulenza in materia di cyber security</t>
  </si>
  <si>
    <t xml:space="preserve">€ 250,00 per ogni mezza giornata di attività; fino a un importo massimo stimato di € 2.000,00 
</t>
  </si>
  <si>
    <t>anni 2023-2027</t>
  </si>
  <si>
    <t>prot. 123/2023</t>
  </si>
  <si>
    <t>determinazione n. 11 del 16/01/2023</t>
  </si>
  <si>
    <t>AVV. ROLANDO FAVELLA / STUDIO LEGALE CAMPOCCIA</t>
  </si>
  <si>
    <t xml:space="preserve">studio della controversia A&amp;T 2000/AGCOM </t>
  </si>
  <si>
    <t>635 € fino a un massimo di 1.000 €</t>
  </si>
  <si>
    <t>prot. 137/2023</t>
  </si>
  <si>
    <t>SSI SRL</t>
  </si>
  <si>
    <t>Incarico di RSPP e consulenza in materia di salute, sicurezza del lavoro e igiene industriale</t>
  </si>
  <si>
    <t>anni 2023 - 2024 - 2025</t>
  </si>
  <si>
    <t>RSPP: 2.800 € annui per il 2023; 3.000 € annui per il 2024 e 2025; 90 €/ora per la formazione; 80 €/ora per la consulenza</t>
  </si>
  <si>
    <t>prot. 124/2023</t>
  </si>
  <si>
    <t>€ 50,00/ora fino a un massimo di € 15.000,00</t>
  </si>
  <si>
    <t>PICCOLO ALESSANDRO  e ME.LA SERVIZI</t>
  </si>
  <si>
    <t>prot. 66/2023 e 74/2023; determina n. 306 del 27.12.2022</t>
  </si>
  <si>
    <t>3 anni dal 01.01.2023</t>
  </si>
  <si>
    <t>massimo stimato 20.000 €</t>
  </si>
  <si>
    <t>Contratto di conferimento di incarico del 27.02.2023</t>
  </si>
  <si>
    <t>Gestore esterno dei trasporti</t>
  </si>
  <si>
    <t>dal 01/03/2023 al 31/12/2023</t>
  </si>
  <si>
    <t>3.250 € annui</t>
  </si>
  <si>
    <t xml:space="preserve">AVV. NADIR PLASENZOTTI / STUDIO LEGALE E COMMERCIALE PLASENZOTTI, FELCARO &amp; PARTNERS </t>
  </si>
  <si>
    <t>determinazione n. 56 del 02/03/2023</t>
  </si>
  <si>
    <t xml:space="preserve">assistenza stragiudiziale sull’atto di transazione tra il Comune di Povoletto e A&amp;T 2000 S.p.A. </t>
  </si>
  <si>
    <t>€ 2.608,20 + IVA e cassa previdenziale</t>
  </si>
  <si>
    <t xml:space="preserve">consulenza per la verifica tecnica dei Centri di Raccolta presenti nel territorio della Carnia </t>
  </si>
  <si>
    <t>€ 3.000,00 + IVA e cassa previdenziale CNPAIA</t>
  </si>
  <si>
    <t>ARCH DOMENICO ROMANO</t>
  </si>
  <si>
    <t>determinazione n. 57 del 02/03/2023</t>
  </si>
  <si>
    <t>AVV LUCA MAZZEO</t>
  </si>
  <si>
    <t>prot 2124 del 26/04/2023</t>
  </si>
  <si>
    <t>Incarico professionale per il parere circa l’appellabilità della sentenza n. 139/2023 del Tribunale Amministrativo Regionale del Friuli Venezia Giulia e consulenza e assistenza legale relativa all’indizione della gara per l’affidamento del servizio di raccolta adeguato dei rifiuti</t>
  </si>
  <si>
    <t>5750 € + cassa previdenziale e IVA</t>
  </si>
  <si>
    <t>AMMONTARE EROGATO 2022 (IVA INCLUSA)*</t>
  </si>
  <si>
    <t>ASSOCIAZIONE AUTOTRASPORTATORI DEL FRIULI VENEZIA GIULIA (SINERGIE &amp; SERVIZI FRIULI VENEZIA GIULIA)</t>
  </si>
  <si>
    <t>NOTAI ASSOCIATI ANDRIOLI TANIA D'ANGELO FRANCESCA **</t>
  </si>
  <si>
    <t>determinazione n. 109 del 05/06/2023</t>
  </si>
  <si>
    <t>redazione di attestazione operazioni su capitale sociale e atti correlati</t>
  </si>
  <si>
    <t>Affidamento diretto - 3 partecipanti</t>
  </si>
  <si>
    <t>€ 1.143,85 + IVA e cassa notariato oltre a imposte, tasse ed oneri accessori per complessivi € 457,10; fino al raggiungimento dell’importo di € 5.000,00 al netto di IVA e cassa notariato</t>
  </si>
  <si>
    <t>Delibera del CDA del 13/06/2023</t>
  </si>
  <si>
    <t>Fino ad approvazione del bilancio al 31/12/2025</t>
  </si>
  <si>
    <t>€ 3.500,00 annui</t>
  </si>
  <si>
    <t xml:space="preserve">AVV. ROLANDO FAVELLA </t>
  </si>
  <si>
    <t>FRANCESCA DI BENEDETTO</t>
  </si>
  <si>
    <t>GEN CC. ANTONIO LABIANCO</t>
  </si>
  <si>
    <t>determinazione n. 121 del 04/07/2023</t>
  </si>
  <si>
    <t>redazione dell’atto notarile relativo alla procura del Direttore Tecnico</t>
  </si>
  <si>
    <t>€ 778,08 al netto di IVA e contributo cassa notariato; fino al raggiungimento dell’importo di € 5.000,00</t>
  </si>
  <si>
    <t>AVV. LUCA LUNELLI - AVV. ALESSANDRA SCRUTARI - C/O STUDIO LUCA LUNELLI</t>
  </si>
  <si>
    <t>DOTT.SSA GROTTO SERENA - SINERGIE E SERVIZI FVG</t>
  </si>
  <si>
    <t>prot. 3587/2023</t>
  </si>
  <si>
    <t>Incarico di consulente ADR, verifica delle dotazioni di alcuni CDR del territorio di A&amp;T 2000</t>
  </si>
  <si>
    <t>01/08/2023 - 31/07/2024 rinnovabile per 12 mesi</t>
  </si>
  <si>
    <t>consulenza: 3.500 €/anno; formazione: 1.000 € per rifiuti extraurbani; 3.000 € per rifiuti urbani</t>
  </si>
  <si>
    <t>determinazione n. 98 del 22/05/2023</t>
  </si>
  <si>
    <t xml:space="preserve">consulenza per attività di supporto nella predisposizione del Capitolato Speciale d’appalto del servizio di gestione dell’impianto di selezione di Rive D’arcano </t>
  </si>
  <si>
    <t>fino a un massimo di  12.000 €</t>
  </si>
  <si>
    <t>BONFIGLIOLI CONSULTING SRL - https://www.bcsoa.it/</t>
  </si>
  <si>
    <t>determinazione n. 146 del 4/08/2023</t>
  </si>
  <si>
    <t xml:space="preserve">servizio di consulenza giuridica in ambito stragiudiziale e in materia di appalti </t>
  </si>
  <si>
    <t>2 anni</t>
  </si>
  <si>
    <t>€/ora 165,00 + IVA, spese generali e cassa previdenziale; fino a un massimo di € 140.000,00 + IVA, spese generali e cassa previdenziale</t>
  </si>
  <si>
    <t>AVV. LUCA MAZZEO</t>
  </si>
  <si>
    <t>prot. 4141/2023 del 21/08/2023</t>
  </si>
  <si>
    <t>delibera CDA del 24.08.2023</t>
  </si>
  <si>
    <t>24 mesi dal 01/09/2023 al 31/08/2025</t>
  </si>
  <si>
    <t>STUDIO SANITAS SRL</t>
  </si>
  <si>
    <t xml:space="preserve">massimo stimato € 80.000,00 </t>
  </si>
  <si>
    <t xml:space="preserve">massimo stimato € 5.000,00 </t>
  </si>
  <si>
    <t>assistenza e consulenza per la predisposizione dei Piani di emergenza Interni (ex DPCM 27.08.2021) per i centri di raccolta rifiuti</t>
  </si>
  <si>
    <t>consulenza per la revisione e aggiornamento del MOG ex D.Lgs. 231/01</t>
  </si>
  <si>
    <t>4 mesi dall'inizio del progetto</t>
  </si>
  <si>
    <t>HEIKO SRL Società Benefit</t>
  </si>
  <si>
    <t>LENARDUZZI MICHELA</t>
  </si>
  <si>
    <t>prot 4455/2023</t>
  </si>
  <si>
    <t>prot. 4679/2023</t>
  </si>
  <si>
    <t>PEZZETTA JACOPO</t>
  </si>
  <si>
    <t>VIGUTTO PIERO</t>
  </si>
  <si>
    <t>ING. PICOTTI MOIRA</t>
  </si>
  <si>
    <t>determina n. 192 del 13/10/2023</t>
  </si>
  <si>
    <t xml:space="preserve">consulenza per la predisposizione di studi, relazioni e progetti tecnici finalizzati agli interventi necessari per l’adeguamento normativo dei Centri di raccolta rifiuti </t>
  </si>
  <si>
    <t>Centro di raccolta di Pagnacco: € 1.800,00 + IVA, spese generali e cassa previdenziale; possibilità di avvalersi della consulenza fino alla concorrenza di € 39.900,00 + IVA, spese generali e cassa previdenziale</t>
  </si>
  <si>
    <t>MARSH SPA</t>
  </si>
  <si>
    <t>determinazione n. 141 del 3/08/2023</t>
  </si>
  <si>
    <t>servizio di consulenza di Risk Management Property Risk Assessment dell’impianto di Rive d’ Arcano (UD)</t>
  </si>
  <si>
    <t>massimo stimato € 10.000,00</t>
  </si>
  <si>
    <t>AVV NADIR PLASENZOTTI</t>
  </si>
  <si>
    <t>delibera del CDA del 27/11/2023</t>
  </si>
  <si>
    <t xml:space="preserve">consulenza giuridica e/o assistenza legale stragiudiziale </t>
  </si>
  <si>
    <t xml:space="preserve">€/ora 165,00; fino a un massimo di € 100.000,00 + IVA, spese generali e cassa previdenziale </t>
  </si>
  <si>
    <t>CAMILOTTI ALBERTO MARIA / STUDIO ASSOCIATO ROMANELLI &amp; PARTNERS</t>
  </si>
  <si>
    <t>delibere del CDA del 28/09/2023 e 27/11/2023</t>
  </si>
  <si>
    <t>valutazione economica e finanziaria della proposta di Partenariato Pubblico Privato per l’impianto di selezione di Rive d’Arcano; valutazione del conto economico finanziario anno 2023 (PEF), relativo alla concessione in essere dell’impianto di compostaggio di “Pannellia”</t>
  </si>
  <si>
    <t>valutazione economica e finanziaria della proposta di Partenariato Pubblico Privato per l’impianto di selezione di Rive d’Arcano: importo stimato 6.000,00€; 
valutazione del conto economico finanziario anno 2023 (PEF), relativo alla concessione in essere dell’impianto di compostaggio di “Pannellia”: importo stimato 4.000,00€</t>
  </si>
  <si>
    <t>determina n. 24 del 29/02/2024</t>
  </si>
  <si>
    <t>Consulenza per il rinnovo dell’autorizzazione allo scarico delle acque nel Centro di Raccolta di Sedegliano</t>
  </si>
  <si>
    <t>importo massimo complessivo di € 3.500,00 + IVA.</t>
  </si>
  <si>
    <t>consulenza supplementare in materia di ottimizzazione dei costi del lavoro per l’esonero contributivo under 36 per assunzioni/trasformazioni a tempo indeterminato</t>
  </si>
  <si>
    <t>determina n. 34 del 6.03.2024</t>
  </si>
  <si>
    <t>il servizio darà diritto a corrispettivo a Fiabilis Consulting Group esclusivamente in caso di effettivo conseguimento di Rimborsi o Risparmi; importo importo massimo stimato pari ad € 30.000,00 – oltre IVA</t>
  </si>
  <si>
    <t>consulenza e assistenza per la gestione di rivalsa del datore di lavoro e patrocinio stragiudiziale</t>
  </si>
  <si>
    <t>determina n. 35 del 7.03.2024</t>
  </si>
  <si>
    <t>36 mesi  fino al 31.03.2027</t>
  </si>
  <si>
    <t>il servizio darà diritto a corrispettivo a G.P.N. Labour &amp; Partners S.r.l. esclusivamente in caso di effettivo conseguimento degli indennizzi; importo massimo stimato è pari ad € 30.000,00 – oltre IVA</t>
  </si>
  <si>
    <t>G.P.N. LABOUR &amp; PARTNERS SRL
https://gpnlabour.com/</t>
  </si>
  <si>
    <t>determinazione n. 64 del 30/04/2024</t>
  </si>
  <si>
    <t xml:space="preserve">servizio di consulenza giuridica in materia giuslavoristica in correlazione agli appalti aggiudicati da A&amp;T 2000 S.p.A. </t>
  </si>
  <si>
    <t>fino al 31/07/2025 rinnovabile per un ulteriore biennio</t>
  </si>
  <si>
    <t>fino all'importo massimo (rinnovo compreso) di € 15.000,00 + IVA, spese generali e cassa previdenziale; corrispettivo orario: €/ora 175,00 + IVA, spese generali e cassa previdenziale</t>
  </si>
  <si>
    <t>AMMONTARE EROGATO AL 31/12/2023 (IVA ED ALTRI ONERI ESCLUSI)*</t>
  </si>
  <si>
    <t>Redazione dello studio di fattibilità per l'introduzione di varianti ad impianto esistente</t>
  </si>
  <si>
    <t>Prot. 653/2022</t>
  </si>
  <si>
    <t xml:space="preserve">MIGLIORE ALESSANDRO </t>
  </si>
  <si>
    <t>REMO LIVONI - ARCHEST</t>
  </si>
  <si>
    <t>SERVIZIO DI COLLAUDO STATICO, AMMINISTRATIVO E TECNICO IMPIANTO RIVE</t>
  </si>
  <si>
    <t>Prot. 6206/2018</t>
  </si>
  <si>
    <t>ARNOLDO STEFANO</t>
  </si>
  <si>
    <t xml:space="preserve">servizio di progettazione per la realizzazione di un’ impianto elettrico per l’installazione di n. 2 wallbox per la ricarica di veicoli elettrici presso la sede operativa di A&amp;T 20000 S.p.A. </t>
  </si>
  <si>
    <t>determinazione n. 201 del 02/11/2023</t>
  </si>
  <si>
    <t>periodo NOVEMBRE 2023</t>
  </si>
  <si>
    <t>SERVIZIO DI SUPPORTO TECNICO - SCIENTIFICO AL FINE DI PREPARARE GLI ELABORATI NECESSARI ALLA VALIDAZIONE DA PARTE DI AUSIR DEI PIANI FINANZIARI 2024-2025 AI SENSI DEL MTR-2 DI ARERA</t>
  </si>
  <si>
    <t>UNIVERSITA' DEGLI STUDI DI UDINE</t>
  </si>
  <si>
    <t>determina n. 200 del 02/11/2023</t>
  </si>
  <si>
    <t>2 ANNI</t>
  </si>
  <si>
    <t>prot. 3518/2023 - 4380/2023</t>
  </si>
  <si>
    <t>richiesta parere legale su gestione TARI (pluriannulità) e definizione procedura recupero crediti tariffa corrispettiva - implementazione e fase esecutiva dell'analisi concernente la gestione della TARI (pluriannualità) e della procedura di recupero crediti</t>
  </si>
  <si>
    <t>3.000 € I fase; 5.000 € II fase
1.500 € I fase; 2.500 € II fase; 5.000 € III fase</t>
  </si>
  <si>
    <t>prot. 1528/2024</t>
  </si>
  <si>
    <t>progetto sul coinvolgimento del personale a supporto della performance e dello sviluppo</t>
  </si>
  <si>
    <t>determina n. 70 del 14/05/2024</t>
  </si>
  <si>
    <t xml:space="preserve">Consulenza tecnica specialistica in materia di gestione dei centri di raccolta comunale ed intercomunale dei comuni di competenza di A&amp;T 2000 S.p.A. </t>
  </si>
  <si>
    <t>3 anni con facoltà di rinnovo per ulteriori massimo 36 mesi</t>
  </si>
  <si>
    <t>importo massimo (rinnovo compreso) di € 80.000,00 + IVA, spese generali e cassa previdenziale; corrispettivo riconosciuto al professionista: €/ora 80,00 + IVA, spese generali e cassa previdenziale</t>
  </si>
  <si>
    <t>determina n. 87 del 7/06/2024</t>
  </si>
  <si>
    <t xml:space="preserve">servizio di Elaborazione Documento di Valutazione del Rischio Elettrico e relativa consulenza/formazione ai dipendenti di A&amp;T 2000 S.p.A. </t>
  </si>
  <si>
    <t>P.I. BORSOI MIRCO</t>
  </si>
  <si>
    <t>elaborazione del Documento di Valutazione del Rischio Elettrico: € 2.500,00;
servizio di consulenza e/o formazione sul rischio elettrico: tariffa oraria € 70,00; 
importo massimo dell'affidamento: € 7.000,00 – al netto di IVA e cassa previdenziale</t>
  </si>
  <si>
    <t xml:space="preserve"> </t>
  </si>
  <si>
    <t>Delibera dell'Assemblea dei soci del 16/05/2024</t>
  </si>
  <si>
    <t>triennio 2024–2026</t>
  </si>
  <si>
    <t>32.400 € per il triennio</t>
  </si>
  <si>
    <t>Procedura negoziata senza bando – 3 partecipanti</t>
  </si>
  <si>
    <t>DETERMINAZIONE N. 249 del 29.12.2023</t>
  </si>
  <si>
    <t>servizio di elaborazione D.V.R. aziendali</t>
  </si>
  <si>
    <t>determinazione n. 95 del 27/06/2024</t>
  </si>
  <si>
    <t>Servizio di consulenza per lo sviluppo e l’applicazione del piano di miglioramento della sicurezza informatica</t>
  </si>
  <si>
    <t xml:space="preserve">€ 576,00 per ogni giornata di attività; fino a un importo massimo stimato di € 8,700,00 
</t>
  </si>
  <si>
    <r>
      <t>servizio di assistenza tecnica per istanza di autorizzazione ex art. 211 per l’impianto sperimentale di recupero rifiuti non pericolosi sito in Comune di San Dorligo della Valle – Dolina (TS)</t>
    </r>
    <r>
      <rPr>
        <sz val="12"/>
        <color rgb="FF000000"/>
        <rFont val="Times New Roman"/>
        <family val="1"/>
      </rPr>
      <t xml:space="preserve"> </t>
    </r>
  </si>
  <si>
    <r>
      <t xml:space="preserve">Componente esterno della Commissione Giudicatrice per </t>
    </r>
    <r>
      <rPr>
        <sz val="11"/>
        <color rgb="FF000000"/>
        <rFont val="Calibri"/>
        <family val="2"/>
      </rPr>
      <t>selezione di personale</t>
    </r>
  </si>
  <si>
    <t>Componente esterno della Commissione Giudicatrice per selezione pubblica di personale</t>
  </si>
  <si>
    <t>determinazione n. 137 del 01/10/2024</t>
  </si>
  <si>
    <t>UTILITEAM CO. S.R.L.</t>
  </si>
  <si>
    <t>Supporto consulenziale per la predisposizione della revisione infra periodo dell'aggiornamento biennale del PEF 2022-2025</t>
  </si>
  <si>
    <t xml:space="preserve">importo massimo stimato di € 45.000,00 – oltre I.V.A. </t>
  </si>
  <si>
    <t xml:space="preserve">servizio di assistenza contabile, fiscale e societaria per il triennio 2025 - 2027 </t>
  </si>
  <si>
    <t>importo complessivo stimato di 13.500,00 Euro (4.500,00 €/anno) + IVA e 4% di cassa previdenziale</t>
  </si>
  <si>
    <t>determinazione n. 169 del 06/12/2024</t>
  </si>
  <si>
    <t>AMMONTARE EROGATO AL 31/12/2024 (IVA ED ALTRI ONERI ESCLUSI)*</t>
  </si>
  <si>
    <r>
      <t>servizio di consulenza ambientale specialistica sull’area occupata dalla discarica in post-gestione di 1</t>
    </r>
    <r>
      <rPr>
        <vertAlign val="superscript"/>
        <sz val="16"/>
        <color rgb="FFFF0000"/>
        <rFont val="Times New Roman"/>
        <family val="1"/>
      </rPr>
      <t>a</t>
    </r>
    <r>
      <rPr>
        <sz val="12"/>
        <color rgb="FFFF0000"/>
        <rFont val="Times New Roman"/>
        <family val="1"/>
      </rPr>
      <t xml:space="preserve"> categoria sita in comune di Fagagna </t>
    </r>
  </si>
  <si>
    <t>€2136,02 (di cui €550 sono rimborsi assicurativi)</t>
  </si>
  <si>
    <t>STUDIO DE LUCA &amp; PARTNERS / DOTT. KARIM FATHI</t>
  </si>
  <si>
    <t>Prot. 5821/2024</t>
  </si>
  <si>
    <t>Incarico di verifica del piano 2025-2029 predisposto dalla società Desag Ecologia scarl</t>
  </si>
  <si>
    <t>10.000 € (50% a carico della società)</t>
  </si>
  <si>
    <t>GEOM PAOLO DEBERNARDI</t>
  </si>
  <si>
    <t>ING. ANNA RAMPAZZO</t>
  </si>
  <si>
    <t>determinazione n. 37 del 20/02/2025</t>
  </si>
  <si>
    <t>determinazione n. 40 del 21/02/2025</t>
  </si>
  <si>
    <t>affidamento del servizio di consulenza per la stesura dell’elaborato grafico, della relazione tecnica e del coordinamento degli interventi relativi all’estensione delle reti esistenti sull’area Co.s.e.l.a.g.  a servizio del cantiere di S. Dorligo della Valle – Dolina (TS) e servizi correlati</t>
  </si>
  <si>
    <t>affidamento del servizio di consulenza per il rinnovo dell’autorizzazione ambientale ex art. 208 del D.Lgs. 152/2006 dell’impianto di selezione e recupero sito in comune di Rive D’Arcano</t>
  </si>
  <si>
    <t>fino al 31/12/2025</t>
  </si>
  <si>
    <t>4900 € + IVA e cassa previdenziale</t>
  </si>
  <si>
    <t xml:space="preserve">DAVID MASSARO c/o STUDIO AM. &amp; Co. S.r.l. </t>
  </si>
  <si>
    <t>determinazione n. 62 dd 27/03/2025</t>
  </si>
  <si>
    <t xml:space="preserve"> triennio 2025 – 2028 </t>
  </si>
  <si>
    <t xml:space="preserve">Incarico di Responsabile Tecnico di A&amp;T 2000 S.p.A. – A.N.G.A. CAT. 1F e 1C (ex comma 10) </t>
  </si>
  <si>
    <t>€/anno 8.400,00 + IVA ; eventuali interventi di consulenza focalizzati in particolare sui centri di raccolta al costo di € 100,00 + IVA</t>
  </si>
  <si>
    <t xml:space="preserve">ANDREA SINIGAGLIA </t>
  </si>
  <si>
    <t>determinazione n. 70 dd 01/04/2025</t>
  </si>
  <si>
    <t xml:space="preserve">Incarico di Responsabile Tecnico di A&amp;T 2000 S.p.A. – A.N.G.A. CAT. 4F </t>
  </si>
  <si>
    <t>€/anno 2.600,00 + IVA</t>
  </si>
  <si>
    <t>ING. MASSIMO BATTISTON</t>
  </si>
  <si>
    <t>DOTT. ALBERTO MARIA CAMILOTTI</t>
  </si>
  <si>
    <t>componente Commissione selezione del personale</t>
  </si>
  <si>
    <t>delibera del CDA del 05/03/2025</t>
  </si>
  <si>
    <t>IRIDA ESG SRL SOCIETA' BENEFIT</t>
  </si>
  <si>
    <t>determinazione n. 75 dd 15/04/2025</t>
  </si>
  <si>
    <t>servizio di assessment ESG finalizzato a supportare A&amp;T 2000 S.p.A. nel miglioramento delle sue performance in ambito ambientale, sociale e di governance</t>
  </si>
  <si>
    <t>Delibera dell'Assemblea dei soci del 08/05/2025</t>
  </si>
  <si>
    <t>Fino ad approvazione del bilancio al 31/12/2027</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</si>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</sst>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0]General"/>
    <numFmt numFmtId="165" formatCode="&quot;€ &quot;#,##0.00"/>
    <numFmt numFmtId="166" formatCode="&quot;€ &quot;#,##0.00;[Red]&quot;-€ &quot;#,##0.00"/>
    <numFmt numFmtId="167" formatCode="#,##0.00\ &quot;€&quot;"/>
    <numFmt numFmtId="168" formatCode="_-* #,##0.00\ [$€-410]_-;\-* #,##0.00\ [$€-410]_-;_-* &quot;-&quot;??\ [$€-410]_-;_-@_-"/>
  </numFmts>
  <fonts count="15" x14ac:knownFonts="1">
    <font>
      <sz val="11"/>
      <color rgb="FF000000"/>
      <name val="Arial"/>
      <family val="2"/>
    </font>
    <font>
      <sz val="11"/>
      <color rgb="FF000000"/>
      <name val="Calibri"/>
      <family val="2"/>
    </font>
    <font>
      <b/>
      <sz val="11"/>
      <color rgb="FF000000"/>
      <name val="Calibri"/>
      <family val="2"/>
    </font>
    <font>
      <sz val="12"/>
      <color rgb="FF000000"/>
      <name val="Calibri"/>
      <family val="2"/>
    </font>
    <font>
      <i/>
      <sz val="11"/>
      <color rgb="FF000000"/>
      <name val="Calibri"/>
      <family val="2"/>
    </font>
    <font>
      <sz val="12"/>
      <color theme="1"/>
      <name val="Calibri"/>
      <family val="2"/>
      <scheme val="minor"/>
    </font>
    <font>
      <sz val="11"/>
      <color rgb="FF000000"/>
      <name val="Calibri"/>
      <family val="2"/>
      <scheme val="minor"/>
    </font>
    <font>
      <sz val="11"/>
      <name val="Calibri"/>
      <family val="2"/>
    </font>
    <font>
      <sz val="8"/>
      <name val="Arial"/>
      <family val="2"/>
    </font>
    <font>
      <sz val="12"/>
      <color rgb="FF000000"/>
      <name val="Times New Roman"/>
      <family val="1"/>
    </font>
    <font>
      <sz val="11"/>
      <name val="Calibri"/>
      <family val="2"/>
      <scheme val="minor"/>
    </font>
    <font>
      <sz val="11"/>
      <color rgb="FFFF0000"/>
      <name val="Calibri"/>
      <family val="2"/>
    </font>
    <font>
      <sz val="11"/>
      <color rgb="FFFF0000"/>
      <name val="Arial"/>
      <family val="2"/>
    </font>
    <font>
      <vertAlign val="superscript"/>
      <sz val="16"/>
      <color rgb="FFFF0000"/>
      <name val="Times New Roman"/>
      <family val="1"/>
    </font>
    <font>
      <sz val="12"/>
      <color rgb="FFFF0000"/>
      <name val="Times New Roman"/>
      <family val="1"/>
    </font>
  </fonts>
  <fills count="12">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F2F2F2"/>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164" fontId="1" fillId="0" borderId="0" applyBorder="0" applyProtection="0"/>
  </cellStyleXfs>
  <cellXfs count="107">
    <xf numFmtId="0" fontId="0" fillId="0" borderId="0" xfId="0"/>
    <xf numFmtId="164" fontId="2" fillId="2" borderId="1" xfId="1" applyFont="1" applyFill="1" applyBorder="1" applyAlignment="1">
      <alignment vertical="center" wrapText="1"/>
    </xf>
    <xf numFmtId="164" fontId="2" fillId="2" borderId="1" xfId="1" applyFont="1" applyFill="1" applyBorder="1" applyAlignment="1">
      <alignment horizontal="left" vertical="center" wrapText="1"/>
    </xf>
    <xf numFmtId="164" fontId="1" fillId="0" borderId="0" xfId="1"/>
    <xf numFmtId="164" fontId="3" fillId="0" borderId="1" xfId="1" applyFont="1" applyBorder="1" applyAlignment="1">
      <alignment horizontal="justify" vertical="center"/>
    </xf>
    <xf numFmtId="166" fontId="3" fillId="0" borderId="1" xfId="1" applyNumberFormat="1" applyFont="1" applyBorder="1" applyAlignment="1">
      <alignment horizontal="left" vertical="center" wrapText="1"/>
    </xf>
    <xf numFmtId="164" fontId="3" fillId="3" borderId="1" xfId="1" applyFont="1" applyFill="1" applyBorder="1" applyAlignment="1">
      <alignment vertical="center" wrapText="1"/>
    </xf>
    <xf numFmtId="164" fontId="3" fillId="3" borderId="1" xfId="1" applyFont="1" applyFill="1" applyBorder="1" applyAlignment="1">
      <alignment horizontal="left" vertical="center" wrapText="1"/>
    </xf>
    <xf numFmtId="164" fontId="1" fillId="0" borderId="0" xfId="1" applyAlignment="1">
      <alignment vertical="center" wrapText="1"/>
    </xf>
    <xf numFmtId="164" fontId="1" fillId="0" borderId="0" xfId="1" applyAlignment="1">
      <alignment horizontal="left" vertical="center" wrapText="1"/>
    </xf>
    <xf numFmtId="164" fontId="3" fillId="3" borderId="3" xfId="1" applyFont="1" applyFill="1" applyBorder="1" applyAlignment="1">
      <alignment horizontal="left" vertical="center" wrapText="1"/>
    </xf>
    <xf numFmtId="164" fontId="3" fillId="3" borderId="4" xfId="1" applyFont="1" applyFill="1" applyBorder="1" applyAlignment="1">
      <alignment horizontal="left" vertical="center" wrapText="1"/>
    </xf>
    <xf numFmtId="0" fontId="5" fillId="6" borderId="4" xfId="0" applyFont="1" applyFill="1" applyBorder="1" applyAlignment="1">
      <alignment vertical="center" wrapText="1"/>
    </xf>
    <xf numFmtId="0" fontId="6" fillId="0" borderId="4" xfId="0" applyFont="1" applyBorder="1" applyAlignment="1">
      <alignment vertical="center" wrapText="1"/>
    </xf>
    <xf numFmtId="165" fontId="6" fillId="0" borderId="4" xfId="1" applyNumberFormat="1" applyFont="1" applyBorder="1" applyAlignment="1">
      <alignment horizontal="left" vertical="center" wrapText="1"/>
    </xf>
    <xf numFmtId="165" fontId="6" fillId="4" borderId="4" xfId="1" applyNumberFormat="1" applyFont="1" applyFill="1" applyBorder="1" applyAlignment="1">
      <alignment horizontal="left" vertical="center" wrapText="1"/>
    </xf>
    <xf numFmtId="0" fontId="6" fillId="0" borderId="5" xfId="0" applyFont="1" applyBorder="1" applyAlignment="1">
      <alignment vertical="center" wrapText="1"/>
    </xf>
    <xf numFmtId="0" fontId="5" fillId="6" borderId="5" xfId="0" applyFont="1" applyFill="1" applyBorder="1" applyAlignment="1">
      <alignment vertical="center" wrapText="1"/>
    </xf>
    <xf numFmtId="165" fontId="6" fillId="0" borderId="5" xfId="1" applyNumberFormat="1" applyFont="1" applyBorder="1" applyAlignment="1">
      <alignment horizontal="left" vertical="center" wrapText="1"/>
    </xf>
    <xf numFmtId="165" fontId="6" fillId="4" borderId="5" xfId="1" applyNumberFormat="1" applyFont="1" applyFill="1" applyBorder="1" applyAlignment="1">
      <alignment horizontal="left" vertical="center" wrapText="1"/>
    </xf>
    <xf numFmtId="164" fontId="3" fillId="3" borderId="3" xfId="1" applyFont="1" applyFill="1" applyBorder="1" applyAlignment="1">
      <alignment vertical="center" wrapText="1"/>
    </xf>
    <xf numFmtId="164" fontId="3" fillId="3" borderId="4" xfId="1" applyFont="1" applyFill="1" applyBorder="1" applyAlignment="1">
      <alignment vertical="center" wrapText="1"/>
    </xf>
    <xf numFmtId="164" fontId="3" fillId="0" borderId="3" xfId="1" applyFont="1" applyBorder="1" applyAlignment="1">
      <alignment vertical="center" wrapText="1"/>
    </xf>
    <xf numFmtId="164" fontId="3" fillId="0" borderId="4" xfId="1" applyFont="1" applyBorder="1" applyAlignment="1">
      <alignment vertical="center" wrapText="1"/>
    </xf>
    <xf numFmtId="164" fontId="4" fillId="0" borderId="0" xfId="1" applyFont="1" applyAlignment="1">
      <alignment horizontal="left" vertical="center" wrapText="1"/>
    </xf>
    <xf numFmtId="166" fontId="3" fillId="6" borderId="1" xfId="1" applyNumberFormat="1" applyFont="1" applyFill="1" applyBorder="1" applyAlignment="1">
      <alignment horizontal="left" vertical="center" wrapText="1"/>
    </xf>
    <xf numFmtId="165" fontId="7" fillId="6" borderId="1" xfId="1" applyNumberFormat="1" applyFont="1" applyFill="1" applyBorder="1" applyAlignment="1">
      <alignment horizontal="left" vertical="center" wrapText="1"/>
    </xf>
    <xf numFmtId="165" fontId="6" fillId="7" borderId="4" xfId="1" applyNumberFormat="1" applyFont="1" applyFill="1" applyBorder="1" applyAlignment="1">
      <alignment horizontal="left" vertical="center" wrapText="1"/>
    </xf>
    <xf numFmtId="166" fontId="3" fillId="0" borderId="6" xfId="1" applyNumberFormat="1" applyFont="1" applyBorder="1" applyAlignment="1">
      <alignment horizontal="left" vertical="center" wrapText="1"/>
    </xf>
    <xf numFmtId="164" fontId="3" fillId="3" borderId="2" xfId="1" applyFont="1" applyFill="1" applyBorder="1" applyAlignment="1">
      <alignment vertical="center" wrapText="1"/>
    </xf>
    <xf numFmtId="164" fontId="3" fillId="3" borderId="6" xfId="1" applyFont="1" applyFill="1" applyBorder="1" applyAlignment="1">
      <alignment horizontal="left" vertical="center" wrapText="1"/>
    </xf>
    <xf numFmtId="164" fontId="3" fillId="0" borderId="2" xfId="1" applyFont="1" applyBorder="1" applyAlignment="1">
      <alignment vertical="center" wrapText="1"/>
    </xf>
    <xf numFmtId="165" fontId="7" fillId="3" borderId="4" xfId="1" applyNumberFormat="1" applyFont="1" applyFill="1" applyBorder="1" applyAlignment="1">
      <alignment horizontal="left" vertical="center" wrapText="1"/>
    </xf>
    <xf numFmtId="165" fontId="7" fillId="3" borderId="0" xfId="1" applyNumberFormat="1" applyFont="1" applyFill="1" applyBorder="1" applyAlignment="1">
      <alignment horizontal="left" vertical="center" wrapText="1"/>
    </xf>
    <xf numFmtId="165" fontId="6" fillId="4" borderId="0" xfId="1" applyNumberFormat="1" applyFont="1" applyFill="1" applyBorder="1" applyAlignment="1">
      <alignment horizontal="left" vertical="center" wrapText="1"/>
    </xf>
    <xf numFmtId="164" fontId="3" fillId="8" borderId="4" xfId="1" applyFont="1" applyFill="1" applyBorder="1" applyAlignment="1">
      <alignment vertical="center" wrapText="1"/>
    </xf>
    <xf numFmtId="164" fontId="1" fillId="6" borderId="0" xfId="1" applyFill="1"/>
    <xf numFmtId="0" fontId="0" fillId="6" borderId="0" xfId="0" applyFill="1"/>
    <xf numFmtId="0" fontId="10" fillId="0" borderId="4" xfId="0" applyFont="1" applyBorder="1" applyAlignment="1">
      <alignment vertical="center" wrapText="1"/>
    </xf>
    <xf numFmtId="165" fontId="10" fillId="0" borderId="4" xfId="1" applyNumberFormat="1" applyFont="1" applyBorder="1" applyAlignment="1">
      <alignment horizontal="left" vertical="center" wrapText="1"/>
    </xf>
    <xf numFmtId="164" fontId="7" fillId="0" borderId="4" xfId="1" applyFont="1" applyBorder="1" applyAlignment="1">
      <alignment vertical="center" wrapText="1"/>
    </xf>
    <xf numFmtId="164" fontId="1" fillId="0" borderId="0" xfId="1" applyBorder="1" applyAlignment="1">
      <alignment vertical="center" wrapText="1"/>
    </xf>
    <xf numFmtId="164" fontId="1" fillId="3" borderId="0" xfId="1" applyFill="1" applyBorder="1" applyAlignment="1">
      <alignment vertical="center" wrapText="1"/>
    </xf>
    <xf numFmtId="164" fontId="3" fillId="3" borderId="0" xfId="1" applyFont="1" applyFill="1" applyBorder="1" applyAlignment="1">
      <alignment vertical="center" wrapText="1"/>
    </xf>
    <xf numFmtId="165" fontId="1" fillId="0" borderId="0" xfId="1" applyNumberFormat="1" applyBorder="1" applyAlignment="1">
      <alignment horizontal="left" vertical="center" wrapText="1"/>
    </xf>
    <xf numFmtId="164" fontId="1" fillId="0" borderId="1" xfId="1" applyBorder="1" applyAlignment="1">
      <alignment vertical="center" wrapText="1"/>
    </xf>
    <xf numFmtId="164" fontId="1" fillId="3" borderId="1" xfId="1" applyFill="1" applyBorder="1" applyAlignment="1">
      <alignment vertical="center" wrapText="1"/>
    </xf>
    <xf numFmtId="165" fontId="1" fillId="6" borderId="1" xfId="1" applyNumberFormat="1" applyFill="1" applyBorder="1" applyAlignment="1">
      <alignment horizontal="left" vertical="center" wrapText="1"/>
    </xf>
    <xf numFmtId="165" fontId="1" fillId="4" borderId="3" xfId="1" applyNumberFormat="1" applyFill="1" applyBorder="1" applyAlignment="1">
      <alignment horizontal="left" vertical="center" wrapText="1"/>
    </xf>
    <xf numFmtId="165" fontId="1" fillId="0" borderId="1" xfId="1" applyNumberFormat="1" applyBorder="1" applyAlignment="1">
      <alignment horizontal="left" vertical="center" wrapText="1"/>
    </xf>
    <xf numFmtId="165" fontId="1" fillId="4" borderId="4" xfId="1" applyNumberFormat="1" applyFill="1" applyBorder="1" applyAlignment="1">
      <alignment horizontal="left" vertical="center" wrapText="1"/>
    </xf>
    <xf numFmtId="165" fontId="1" fillId="3" borderId="1" xfId="1" applyNumberFormat="1" applyFill="1" applyBorder="1" applyAlignment="1">
      <alignment horizontal="left" vertical="center" wrapText="1"/>
    </xf>
    <xf numFmtId="165" fontId="1" fillId="4" borderId="2" xfId="1" applyNumberFormat="1" applyFill="1" applyBorder="1" applyAlignment="1">
      <alignment horizontal="left" vertical="center" wrapText="1"/>
    </xf>
    <xf numFmtId="0" fontId="0" fillId="9" borderId="1" xfId="0" applyFill="1" applyBorder="1" applyAlignment="1">
      <alignment vertical="center" wrapText="1"/>
    </xf>
    <xf numFmtId="165" fontId="1" fillId="4" borderId="1" xfId="1" applyNumberFormat="1" applyFill="1" applyBorder="1" applyAlignment="1">
      <alignment horizontal="left" vertical="center" wrapText="1"/>
    </xf>
    <xf numFmtId="165" fontId="1" fillId="3" borderId="4" xfId="1" applyNumberFormat="1" applyFill="1" applyBorder="1" applyAlignment="1">
      <alignment horizontal="left" vertical="center" wrapText="1"/>
    </xf>
    <xf numFmtId="165" fontId="1" fillId="4" borderId="7" xfId="1" applyNumberFormat="1" applyFill="1" applyBorder="1" applyAlignment="1">
      <alignment horizontal="left" vertical="center" wrapText="1"/>
    </xf>
    <xf numFmtId="165" fontId="1" fillId="0" borderId="7" xfId="1" applyNumberFormat="1" applyBorder="1" applyAlignment="1">
      <alignment horizontal="left" vertical="center" wrapText="1"/>
    </xf>
    <xf numFmtId="164" fontId="1" fillId="0" borderId="3" xfId="1" applyBorder="1" applyAlignment="1">
      <alignment vertical="center" wrapText="1"/>
    </xf>
    <xf numFmtId="165" fontId="1" fillId="7" borderId="4" xfId="1" applyNumberFormat="1" applyFill="1" applyBorder="1" applyAlignment="1">
      <alignment horizontal="left" vertical="center" wrapText="1"/>
    </xf>
    <xf numFmtId="166" fontId="1" fillId="8" borderId="1" xfId="1" applyNumberFormat="1" applyFill="1" applyBorder="1" applyAlignment="1">
      <alignment horizontal="left" vertical="center" wrapText="1"/>
    </xf>
    <xf numFmtId="165" fontId="1" fillId="7" borderId="1" xfId="1" applyNumberFormat="1" applyFill="1" applyBorder="1" applyAlignment="1">
      <alignment horizontal="left" vertical="center" wrapText="1"/>
    </xf>
    <xf numFmtId="166" fontId="1" fillId="3" borderId="1" xfId="1" applyNumberFormat="1" applyFill="1" applyBorder="1" applyAlignment="1">
      <alignment horizontal="left" vertical="center" wrapText="1"/>
    </xf>
    <xf numFmtId="164" fontId="1" fillId="0" borderId="6" xfId="1" applyBorder="1" applyAlignment="1">
      <alignment vertical="center" wrapText="1"/>
    </xf>
    <xf numFmtId="164" fontId="1" fillId="3" borderId="6" xfId="1" applyFill="1" applyBorder="1" applyAlignment="1">
      <alignment vertical="center" wrapText="1"/>
    </xf>
    <xf numFmtId="164" fontId="1" fillId="3" borderId="8" xfId="1" applyFill="1" applyBorder="1" applyAlignment="1">
      <alignment vertical="center" wrapText="1"/>
    </xf>
    <xf numFmtId="165" fontId="1" fillId="7" borderId="6" xfId="1" applyNumberFormat="1" applyFill="1" applyBorder="1" applyAlignment="1">
      <alignment horizontal="left" vertical="center" wrapText="1"/>
    </xf>
    <xf numFmtId="164" fontId="1" fillId="3" borderId="4" xfId="1" applyFill="1" applyBorder="1" applyAlignment="1">
      <alignment vertical="center" wrapText="1"/>
    </xf>
    <xf numFmtId="166" fontId="1" fillId="3" borderId="4" xfId="1" applyNumberFormat="1" applyFill="1" applyBorder="1" applyAlignment="1">
      <alignment horizontal="left" vertical="center" wrapText="1"/>
    </xf>
    <xf numFmtId="164" fontId="1" fillId="0" borderId="4" xfId="1" applyBorder="1" applyAlignment="1">
      <alignment vertical="center" wrapText="1"/>
    </xf>
    <xf numFmtId="165" fontId="1" fillId="6" borderId="4" xfId="1" applyNumberFormat="1" applyFill="1" applyBorder="1" applyAlignment="1">
      <alignment horizontal="left" vertical="center" wrapText="1"/>
    </xf>
    <xf numFmtId="165" fontId="1" fillId="0" borderId="4" xfId="1" applyNumberFormat="1" applyBorder="1" applyAlignment="1">
      <alignment horizontal="left" vertical="center" wrapText="1"/>
    </xf>
    <xf numFmtId="164" fontId="1" fillId="3" borderId="5" xfId="1" applyFill="1" applyBorder="1" applyAlignment="1">
      <alignment vertical="center" wrapText="1"/>
    </xf>
    <xf numFmtId="164" fontId="1" fillId="3" borderId="3" xfId="1" applyFill="1" applyBorder="1" applyAlignment="1">
      <alignment vertical="center" wrapText="1"/>
    </xf>
    <xf numFmtId="166" fontId="1" fillId="3" borderId="5" xfId="1" applyNumberFormat="1" applyFill="1" applyBorder="1" applyAlignment="1">
      <alignment horizontal="left" vertical="center" wrapText="1"/>
    </xf>
    <xf numFmtId="164" fontId="1" fillId="0" borderId="2" xfId="1" applyBorder="1" applyAlignment="1">
      <alignment vertical="center" wrapText="1"/>
    </xf>
    <xf numFmtId="164" fontId="1" fillId="3" borderId="2" xfId="1" applyFill="1" applyBorder="1" applyAlignment="1">
      <alignment vertical="center" wrapText="1"/>
    </xf>
    <xf numFmtId="165" fontId="1" fillId="3" borderId="2" xfId="1" applyNumberFormat="1" applyFill="1" applyBorder="1" applyAlignment="1">
      <alignment horizontal="left" vertical="center" wrapText="1"/>
    </xf>
    <xf numFmtId="165" fontId="1" fillId="3" borderId="3" xfId="1" applyNumberFormat="1" applyFill="1" applyBorder="1" applyAlignment="1">
      <alignment horizontal="left" vertical="center" wrapText="1"/>
    </xf>
    <xf numFmtId="164" fontId="1" fillId="8" borderId="4" xfId="1" applyFill="1" applyBorder="1" applyAlignment="1">
      <alignment vertical="center" wrapText="1"/>
    </xf>
    <xf numFmtId="164" fontId="1" fillId="0" borderId="8" xfId="1" applyBorder="1" applyAlignment="1">
      <alignment vertical="center" wrapText="1"/>
    </xf>
    <xf numFmtId="165" fontId="1" fillId="4" borderId="6" xfId="1" applyNumberFormat="1" applyFill="1" applyBorder="1" applyAlignment="1">
      <alignment horizontal="left" vertical="center" wrapText="1"/>
    </xf>
    <xf numFmtId="164" fontId="1" fillId="6" borderId="4" xfId="1" applyFill="1" applyBorder="1" applyAlignment="1">
      <alignment vertical="center" wrapText="1"/>
    </xf>
    <xf numFmtId="164" fontId="1" fillId="8" borderId="6" xfId="1" applyFill="1" applyBorder="1" applyAlignment="1">
      <alignment vertical="center" wrapText="1"/>
    </xf>
    <xf numFmtId="164" fontId="1" fillId="0" borderId="5" xfId="1" applyBorder="1" applyAlignment="1">
      <alignment vertical="center" wrapText="1"/>
    </xf>
    <xf numFmtId="165" fontId="1" fillId="4" borderId="5" xfId="1" applyNumberFormat="1" applyFill="1" applyBorder="1" applyAlignment="1">
      <alignment horizontal="left" vertical="center" wrapText="1"/>
    </xf>
    <xf numFmtId="167" fontId="1" fillId="3" borderId="4" xfId="1" applyNumberFormat="1" applyFill="1" applyBorder="1" applyAlignment="1">
      <alignment horizontal="left" vertical="center" wrapText="1"/>
    </xf>
    <xf numFmtId="165" fontId="10" fillId="7" borderId="4" xfId="1" applyNumberFormat="1" applyFont="1" applyFill="1" applyBorder="1" applyAlignment="1">
      <alignment horizontal="left" vertical="center" wrapText="1"/>
    </xf>
    <xf numFmtId="164" fontId="11" fillId="0" borderId="0" xfId="1" applyFont="1"/>
    <xf numFmtId="0" fontId="12" fillId="0" borderId="0" xfId="0" applyFont="1"/>
    <xf numFmtId="168" fontId="1" fillId="0" borderId="4" xfId="1" applyNumberFormat="1" applyBorder="1" applyAlignment="1">
      <alignment vertical="center" wrapText="1"/>
    </xf>
    <xf numFmtId="165" fontId="1" fillId="6" borderId="5" xfId="1" applyNumberFormat="1" applyFill="1" applyBorder="1" applyAlignment="1">
      <alignment horizontal="left" vertical="center" wrapText="1"/>
    </xf>
    <xf numFmtId="165" fontId="1" fillId="3" borderId="5" xfId="1" applyNumberFormat="1" applyFill="1" applyBorder="1" applyAlignment="1">
      <alignment horizontal="left" vertical="center" wrapText="1"/>
    </xf>
    <xf numFmtId="168" fontId="1" fillId="0" borderId="4" xfId="1" applyNumberFormat="1" applyBorder="1" applyAlignment="1">
      <alignment horizontal="left" vertical="center" wrapText="1"/>
    </xf>
    <xf numFmtId="165" fontId="1" fillId="0" borderId="6" xfId="1" applyNumberFormat="1" applyBorder="1" applyAlignment="1">
      <alignment horizontal="left" vertical="center" wrapText="1"/>
    </xf>
    <xf numFmtId="164" fontId="4" fillId="0" borderId="4" xfId="1" applyFont="1" applyBorder="1" applyAlignment="1">
      <alignment horizontal="left" vertical="center" wrapText="1"/>
    </xf>
    <xf numFmtId="165" fontId="1" fillId="3" borderId="6" xfId="1" applyNumberFormat="1" applyFill="1" applyBorder="1" applyAlignment="1">
      <alignment horizontal="left" vertical="center" wrapText="1"/>
    </xf>
    <xf numFmtId="165" fontId="1" fillId="7" borderId="3" xfId="1" applyNumberFormat="1" applyFill="1" applyBorder="1" applyAlignment="1">
      <alignment horizontal="left" vertical="center" wrapText="1"/>
    </xf>
    <xf numFmtId="164" fontId="1" fillId="6" borderId="4" xfId="1" applyFill="1" applyBorder="1" applyAlignment="1">
      <alignment horizontal="left" vertical="center" wrapText="1"/>
    </xf>
    <xf numFmtId="164" fontId="4" fillId="10" borderId="4" xfId="1" applyFont="1" applyFill="1" applyBorder="1" applyAlignment="1">
      <alignment horizontal="left" vertical="center" wrapText="1"/>
    </xf>
    <xf numFmtId="165" fontId="1" fillId="11" borderId="4" xfId="1" applyNumberFormat="1" applyFill="1" applyBorder="1" applyAlignment="1">
      <alignment horizontal="left" vertical="center" wrapText="1"/>
    </xf>
    <xf numFmtId="164" fontId="4" fillId="5" borderId="0" xfId="1" applyFont="1" applyFill="1" applyAlignment="1">
      <alignment horizontal="left" vertical="center" wrapText="1"/>
    </xf>
    <xf numFmtId="164" fontId="4" fillId="0" borderId="0" xfId="1" applyFont="1" applyAlignment="1">
      <alignment horizontal="left" vertical="center" wrapText="1"/>
    </xf>
    <xf numFmtId="164" fontId="1" fillId="0" borderId="9" xfId="1" applyBorder="1" applyAlignment="1">
      <alignment vertical="center" wrapText="1"/>
    </xf>
    <xf numFmtId="164" fontId="1" fillId="0" borderId="11" xfId="1" applyBorder="1" applyAlignment="1">
      <alignment vertical="center" wrapText="1"/>
    </xf>
    <xf numFmtId="164" fontId="1" fillId="3" borderId="10" xfId="1" applyFill="1" applyBorder="1" applyAlignment="1">
      <alignment vertical="center" wrapText="1"/>
    </xf>
    <xf numFmtId="165" fontId="1" fillId="4" borderId="8" xfId="1" applyNumberFormat="1" applyFill="1" applyBorder="1" applyAlignment="1">
      <alignment horizontal="left" vertical="center" wrapText="1"/>
    </xf>
  </cellXfs>
  <cellStyles count="2">
    <cellStyle name="Excel Built-in Normal"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123"/>
  <sheetViews>
    <sheetView tabSelected="1" zoomScale="90" zoomScaleNormal="90" workbookViewId="0">
      <pane ySplit="1" topLeftCell="A108" activePane="bottomLeft" state="frozen"/>
      <selection pane="bottomLeft" activeCell="F114" sqref="F114:F115"/>
    </sheetView>
  </sheetViews>
  <sheetFormatPr defaultRowHeight="15" x14ac:dyDescent="0.25"/>
  <cols>
    <col min="1" max="1" width="35.25" style="8" bestFit="1" customWidth="1"/>
    <col min="2" max="2" width="34.875" style="8" customWidth="1"/>
    <col min="3" max="3" width="30.5" style="8" customWidth="1"/>
    <col min="4" max="4" width="18.625" style="8" customWidth="1"/>
    <col min="5" max="5" width="20.75" style="8" customWidth="1"/>
    <col min="6" max="6" width="23.625" style="9" customWidth="1"/>
    <col min="7" max="9" width="19" style="3" customWidth="1"/>
    <col min="10" max="10" width="13.25" style="3" customWidth="1"/>
    <col min="11" max="1013" width="8.125" style="3" customWidth="1"/>
    <col min="1014" max="1014" width="9" customWidth="1"/>
  </cols>
  <sheetData>
    <row r="1" spans="1:16380" ht="97.5" customHeight="1" x14ac:dyDescent="0.25">
      <c r="A1" s="1" t="s">
        <v>0</v>
      </c>
      <c r="B1" s="1" t="s">
        <v>1</v>
      </c>
      <c r="C1" s="1" t="s">
        <v>2</v>
      </c>
      <c r="D1" s="1" t="s">
        <v>3</v>
      </c>
      <c r="E1" s="1" t="s">
        <v>4</v>
      </c>
      <c r="F1" s="2" t="s">
        <v>5</v>
      </c>
      <c r="G1" s="2" t="s">
        <v>242</v>
      </c>
      <c r="H1" s="2" t="s">
        <v>319</v>
      </c>
      <c r="I1" s="2" t="s">
        <v>367</v>
      </c>
    </row>
    <row r="2" spans="1:16380" ht="57" customHeight="1" x14ac:dyDescent="0.25">
      <c r="A2" s="45" t="s">
        <v>30</v>
      </c>
      <c r="B2" s="46" t="s">
        <v>29</v>
      </c>
      <c r="C2" s="46" t="s">
        <v>31</v>
      </c>
      <c r="D2" s="46" t="s">
        <v>18</v>
      </c>
      <c r="E2" s="46" t="s">
        <v>19</v>
      </c>
      <c r="F2" s="51" t="s">
        <v>20</v>
      </c>
      <c r="G2" s="32">
        <v>14591.2</v>
      </c>
      <c r="H2" s="15"/>
      <c r="I2" s="15"/>
    </row>
    <row r="3" spans="1:16380" ht="57" customHeight="1" x14ac:dyDescent="0.25">
      <c r="A3" s="45" t="s">
        <v>33</v>
      </c>
      <c r="B3" s="46" t="s">
        <v>34</v>
      </c>
      <c r="C3" s="46" t="s">
        <v>35</v>
      </c>
      <c r="D3" s="46" t="s">
        <v>21</v>
      </c>
      <c r="E3" s="46" t="s">
        <v>19</v>
      </c>
      <c r="F3" s="51">
        <v>20200</v>
      </c>
      <c r="G3" s="33">
        <v>0</v>
      </c>
      <c r="H3" s="49">
        <v>6850</v>
      </c>
      <c r="I3" s="48"/>
    </row>
    <row r="4" spans="1:16380" ht="42.75" x14ac:dyDescent="0.25">
      <c r="A4" s="45" t="s">
        <v>33</v>
      </c>
      <c r="B4" s="46" t="s">
        <v>321</v>
      </c>
      <c r="C4" s="53" t="s">
        <v>320</v>
      </c>
      <c r="D4" s="46" t="s">
        <v>21</v>
      </c>
      <c r="E4" s="46" t="s">
        <v>19</v>
      </c>
      <c r="F4" s="51">
        <v>32240</v>
      </c>
      <c r="G4" s="54"/>
      <c r="H4" s="49">
        <v>18500</v>
      </c>
      <c r="I4" s="48"/>
    </row>
    <row r="5" spans="1:16380" ht="30" x14ac:dyDescent="0.25">
      <c r="A5" s="45" t="s">
        <v>38</v>
      </c>
      <c r="B5" s="46" t="s">
        <v>39</v>
      </c>
      <c r="C5" s="46" t="s">
        <v>40</v>
      </c>
      <c r="D5" s="46" t="s">
        <v>41</v>
      </c>
      <c r="E5" s="46" t="s">
        <v>19</v>
      </c>
      <c r="F5" s="51">
        <v>10500</v>
      </c>
      <c r="G5" s="55">
        <v>4575.5</v>
      </c>
      <c r="H5" s="56"/>
      <c r="I5" s="56"/>
    </row>
    <row r="6" spans="1:16380" s="89" customFormat="1" ht="64.5" customHeight="1" x14ac:dyDescent="0.25">
      <c r="A6" s="69" t="s">
        <v>42</v>
      </c>
      <c r="B6" s="67" t="s">
        <v>155</v>
      </c>
      <c r="C6" s="21" t="s">
        <v>43</v>
      </c>
      <c r="D6" s="67" t="s">
        <v>153</v>
      </c>
      <c r="E6" s="64" t="s">
        <v>44</v>
      </c>
      <c r="F6" s="71" t="s">
        <v>154</v>
      </c>
      <c r="G6" s="55">
        <v>11800</v>
      </c>
      <c r="H6" s="55">
        <v>11800</v>
      </c>
      <c r="I6" s="71">
        <v>11800</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row>
    <row r="7" spans="1:16380" ht="30" x14ac:dyDescent="0.25">
      <c r="A7" s="45" t="s">
        <v>26</v>
      </c>
      <c r="B7" s="46" t="s">
        <v>45</v>
      </c>
      <c r="C7" s="45" t="s">
        <v>32</v>
      </c>
      <c r="D7" s="4" t="s">
        <v>46</v>
      </c>
      <c r="E7" s="46" t="s">
        <v>19</v>
      </c>
      <c r="F7" s="25" t="s">
        <v>47</v>
      </c>
      <c r="G7" s="55">
        <v>1823.9</v>
      </c>
      <c r="H7" s="55">
        <v>1437.5</v>
      </c>
      <c r="I7" s="50"/>
    </row>
    <row r="8" spans="1:16380" ht="90" x14ac:dyDescent="0.25">
      <c r="A8" s="45" t="s">
        <v>26</v>
      </c>
      <c r="B8" s="46" t="s">
        <v>48</v>
      </c>
      <c r="C8" s="45" t="s">
        <v>49</v>
      </c>
      <c r="D8" s="4" t="s">
        <v>46</v>
      </c>
      <c r="E8" s="46" t="s">
        <v>19</v>
      </c>
      <c r="F8" s="5" t="s">
        <v>50</v>
      </c>
      <c r="G8" s="55">
        <v>1677.99</v>
      </c>
      <c r="H8" s="55">
        <v>2415</v>
      </c>
      <c r="I8" s="50"/>
    </row>
    <row r="9" spans="1:16380" s="89" customFormat="1" ht="49.5" customHeight="1" x14ac:dyDescent="0.25">
      <c r="A9" s="45" t="s">
        <v>52</v>
      </c>
      <c r="B9" s="46" t="s">
        <v>53</v>
      </c>
      <c r="C9" s="45" t="s">
        <v>54</v>
      </c>
      <c r="D9" s="4" t="s">
        <v>55</v>
      </c>
      <c r="E9" s="46" t="s">
        <v>19</v>
      </c>
      <c r="F9" s="5">
        <v>20000</v>
      </c>
      <c r="G9" s="55">
        <v>5836.48</v>
      </c>
      <c r="H9" s="55">
        <v>1150</v>
      </c>
      <c r="I9" s="59">
        <v>2300</v>
      </c>
      <c r="J9" s="3"/>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row>
    <row r="10" spans="1:16380" ht="60" customHeight="1" x14ac:dyDescent="0.25">
      <c r="A10" s="58" t="s">
        <v>6</v>
      </c>
      <c r="B10" s="45" t="s">
        <v>56</v>
      </c>
      <c r="C10" s="45" t="s">
        <v>7</v>
      </c>
      <c r="D10" s="45" t="s">
        <v>57</v>
      </c>
      <c r="E10" s="46" t="s">
        <v>8</v>
      </c>
      <c r="F10" s="49" t="s">
        <v>9</v>
      </c>
      <c r="G10" s="59">
        <f>7632+4151.65</f>
        <v>11783.65</v>
      </c>
      <c r="H10" s="49">
        <v>2002.83</v>
      </c>
      <c r="I10" s="54"/>
    </row>
    <row r="11" spans="1:16380" ht="55.7" customHeight="1" x14ac:dyDescent="0.25">
      <c r="A11" s="58" t="s">
        <v>22</v>
      </c>
      <c r="B11" s="45" t="s">
        <v>56</v>
      </c>
      <c r="C11" s="45" t="s">
        <v>13</v>
      </c>
      <c r="D11" s="45" t="s">
        <v>57</v>
      </c>
      <c r="E11" s="46" t="s">
        <v>8</v>
      </c>
      <c r="F11" s="47" t="s">
        <v>14</v>
      </c>
      <c r="G11" s="59">
        <v>7795.89</v>
      </c>
      <c r="H11" s="59">
        <v>3426.87</v>
      </c>
      <c r="I11" s="48"/>
    </row>
    <row r="12" spans="1:16380" ht="57" customHeight="1" x14ac:dyDescent="0.25">
      <c r="A12" s="45" t="s">
        <v>17</v>
      </c>
      <c r="B12" s="45" t="s">
        <v>56</v>
      </c>
      <c r="C12" s="45" t="s">
        <v>13</v>
      </c>
      <c r="D12" s="45" t="s">
        <v>57</v>
      </c>
      <c r="E12" s="46" t="s">
        <v>8</v>
      </c>
      <c r="F12" s="26" t="s">
        <v>14</v>
      </c>
      <c r="G12" s="59">
        <v>7591.61</v>
      </c>
      <c r="H12" s="59">
        <v>3426.87</v>
      </c>
      <c r="I12" s="50"/>
    </row>
    <row r="13" spans="1:16380" ht="58.5" customHeight="1" x14ac:dyDescent="0.25">
      <c r="A13" s="45" t="s">
        <v>23</v>
      </c>
      <c r="B13" s="45" t="s">
        <v>56</v>
      </c>
      <c r="C13" s="45" t="s">
        <v>24</v>
      </c>
      <c r="D13" s="45" t="s">
        <v>57</v>
      </c>
      <c r="E13" s="46" t="s">
        <v>8</v>
      </c>
      <c r="F13" s="54"/>
      <c r="G13" s="52"/>
      <c r="H13" s="52"/>
      <c r="I13" s="52"/>
    </row>
    <row r="14" spans="1:16380" ht="56.25" customHeight="1" x14ac:dyDescent="0.25">
      <c r="A14" s="45" t="s">
        <v>25</v>
      </c>
      <c r="B14" s="45" t="s">
        <v>56</v>
      </c>
      <c r="C14" s="45" t="s">
        <v>24</v>
      </c>
      <c r="D14" s="45" t="s">
        <v>57</v>
      </c>
      <c r="E14" s="46" t="s">
        <v>8</v>
      </c>
      <c r="F14" s="54"/>
      <c r="G14" s="54"/>
      <c r="H14" s="54"/>
      <c r="I14" s="54"/>
    </row>
    <row r="15" spans="1:16380" ht="42" customHeight="1" x14ac:dyDescent="0.25">
      <c r="A15" s="45" t="s">
        <v>60</v>
      </c>
      <c r="B15" s="46" t="s">
        <v>61</v>
      </c>
      <c r="C15" s="6" t="s">
        <v>62</v>
      </c>
      <c r="D15" s="7" t="s">
        <v>63</v>
      </c>
      <c r="E15" s="46" t="s">
        <v>19</v>
      </c>
      <c r="F15" s="60">
        <v>10000</v>
      </c>
      <c r="G15" s="61">
        <v>3569.72</v>
      </c>
      <c r="H15" s="27">
        <v>500</v>
      </c>
      <c r="I15" s="54"/>
    </row>
    <row r="16" spans="1:16380" ht="47.25" x14ac:dyDescent="0.25">
      <c r="A16" s="45" t="s">
        <v>58</v>
      </c>
      <c r="B16" s="46" t="s">
        <v>64</v>
      </c>
      <c r="C16" s="6" t="s">
        <v>65</v>
      </c>
      <c r="D16" s="46" t="s">
        <v>66</v>
      </c>
      <c r="E16" s="46" t="s">
        <v>19</v>
      </c>
      <c r="F16" s="62" t="s">
        <v>67</v>
      </c>
      <c r="G16" s="61">
        <v>2220</v>
      </c>
      <c r="H16" s="54"/>
      <c r="I16" s="54"/>
    </row>
    <row r="17" spans="1:1013" s="89" customFormat="1" ht="71.25" customHeight="1" x14ac:dyDescent="0.25">
      <c r="A17" s="63" t="s">
        <v>69</v>
      </c>
      <c r="B17" s="64" t="s">
        <v>70</v>
      </c>
      <c r="C17" s="29" t="s">
        <v>71</v>
      </c>
      <c r="D17" s="30" t="s">
        <v>66</v>
      </c>
      <c r="E17" s="65" t="s">
        <v>19</v>
      </c>
      <c r="F17" s="31" t="s">
        <v>72</v>
      </c>
      <c r="G17" s="59">
        <v>12756.84</v>
      </c>
      <c r="H17" s="59">
        <v>690</v>
      </c>
      <c r="I17" s="59">
        <f>2500+375+2000+300+4232</f>
        <v>9407</v>
      </c>
      <c r="J17" s="3"/>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c r="IW17" s="88"/>
      <c r="IX17" s="88"/>
      <c r="IY17" s="88"/>
      <c r="IZ17" s="88"/>
      <c r="JA17" s="88"/>
      <c r="JB17" s="88"/>
      <c r="JC17" s="88"/>
      <c r="JD17" s="88"/>
      <c r="JE17" s="88"/>
      <c r="JF17" s="88"/>
      <c r="JG17" s="88"/>
      <c r="JH17" s="88"/>
      <c r="JI17" s="88"/>
      <c r="JJ17" s="88"/>
      <c r="JK17" s="88"/>
      <c r="JL17" s="88"/>
      <c r="JM17" s="88"/>
      <c r="JN17" s="88"/>
      <c r="JO17" s="88"/>
      <c r="JP17" s="88"/>
      <c r="JQ17" s="88"/>
      <c r="JR17" s="88"/>
      <c r="JS17" s="88"/>
      <c r="JT17" s="88"/>
      <c r="JU17" s="88"/>
      <c r="JV17" s="88"/>
      <c r="JW17" s="88"/>
      <c r="JX17" s="88"/>
      <c r="JY17" s="88"/>
      <c r="JZ17" s="88"/>
      <c r="KA17" s="88"/>
      <c r="KB17" s="88"/>
      <c r="KC17" s="88"/>
      <c r="KD17" s="88"/>
      <c r="KE17" s="88"/>
      <c r="KF17" s="88"/>
      <c r="KG17" s="88"/>
      <c r="KH17" s="88"/>
      <c r="KI17" s="88"/>
      <c r="KJ17" s="88"/>
      <c r="KK17" s="88"/>
      <c r="KL17" s="88"/>
      <c r="KM17" s="88"/>
      <c r="KN17" s="88"/>
      <c r="KO17" s="88"/>
      <c r="KP17" s="88"/>
      <c r="KQ17" s="88"/>
      <c r="KR17" s="88"/>
      <c r="KS17" s="88"/>
      <c r="KT17" s="88"/>
      <c r="KU17" s="88"/>
      <c r="KV17" s="88"/>
      <c r="KW17" s="88"/>
      <c r="KX17" s="88"/>
      <c r="KY17" s="88"/>
      <c r="KZ17" s="88"/>
      <c r="LA17" s="88"/>
      <c r="LB17" s="88"/>
      <c r="LC17" s="88"/>
      <c r="LD17" s="88"/>
      <c r="LE17" s="88"/>
      <c r="LF17" s="88"/>
      <c r="LG17" s="88"/>
      <c r="LH17" s="88"/>
      <c r="LI17" s="88"/>
      <c r="LJ17" s="88"/>
      <c r="LK17" s="88"/>
      <c r="LL17" s="88"/>
      <c r="LM17" s="88"/>
      <c r="LN17" s="88"/>
      <c r="LO17" s="88"/>
      <c r="LP17" s="88"/>
      <c r="LQ17" s="88"/>
      <c r="LR17" s="88"/>
      <c r="LS17" s="88"/>
      <c r="LT17" s="88"/>
      <c r="LU17" s="88"/>
      <c r="LV17" s="88"/>
      <c r="LW17" s="88"/>
      <c r="LX17" s="88"/>
      <c r="LY17" s="88"/>
      <c r="LZ17" s="88"/>
      <c r="MA17" s="88"/>
      <c r="MB17" s="88"/>
      <c r="MC17" s="88"/>
      <c r="MD17" s="88"/>
      <c r="ME17" s="88"/>
      <c r="MF17" s="88"/>
      <c r="MG17" s="88"/>
      <c r="MH17" s="88"/>
      <c r="MI17" s="88"/>
      <c r="MJ17" s="88"/>
      <c r="MK17" s="88"/>
      <c r="ML17" s="88"/>
      <c r="MM17" s="88"/>
      <c r="MN17" s="88"/>
      <c r="MO17" s="88"/>
      <c r="MP17" s="88"/>
      <c r="MQ17" s="88"/>
      <c r="MR17" s="88"/>
      <c r="MS17" s="88"/>
      <c r="MT17" s="88"/>
      <c r="MU17" s="88"/>
      <c r="MV17" s="88"/>
      <c r="MW17" s="88"/>
      <c r="MX17" s="88"/>
      <c r="MY17" s="88"/>
      <c r="MZ17" s="88"/>
      <c r="NA17" s="88"/>
      <c r="NB17" s="88"/>
      <c r="NC17" s="88"/>
      <c r="ND17" s="88"/>
      <c r="NE17" s="88"/>
      <c r="NF17" s="88"/>
      <c r="NG17" s="88"/>
      <c r="NH17" s="88"/>
      <c r="NI17" s="88"/>
      <c r="NJ17" s="88"/>
      <c r="NK17" s="88"/>
      <c r="NL17" s="88"/>
      <c r="NM17" s="88"/>
      <c r="NN17" s="88"/>
      <c r="NO17" s="88"/>
      <c r="NP17" s="88"/>
      <c r="NQ17" s="88"/>
      <c r="NR17" s="88"/>
      <c r="NS17" s="88"/>
      <c r="NT17" s="88"/>
      <c r="NU17" s="88"/>
      <c r="NV17" s="88"/>
      <c r="NW17" s="88"/>
      <c r="NX17" s="88"/>
      <c r="NY17" s="88"/>
      <c r="NZ17" s="88"/>
      <c r="OA17" s="88"/>
      <c r="OB17" s="88"/>
      <c r="OC17" s="88"/>
      <c r="OD17" s="88"/>
      <c r="OE17" s="88"/>
      <c r="OF17" s="88"/>
      <c r="OG17" s="88"/>
      <c r="OH17" s="88"/>
      <c r="OI17" s="88"/>
      <c r="OJ17" s="88"/>
      <c r="OK17" s="88"/>
      <c r="OL17" s="88"/>
      <c r="OM17" s="88"/>
      <c r="ON17" s="88"/>
      <c r="OO17" s="88"/>
      <c r="OP17" s="88"/>
      <c r="OQ17" s="88"/>
      <c r="OR17" s="88"/>
      <c r="OS17" s="88"/>
      <c r="OT17" s="88"/>
      <c r="OU17" s="88"/>
      <c r="OV17" s="88"/>
      <c r="OW17" s="88"/>
      <c r="OX17" s="88"/>
      <c r="OY17" s="88"/>
      <c r="OZ17" s="88"/>
      <c r="PA17" s="88"/>
      <c r="PB17" s="88"/>
      <c r="PC17" s="88"/>
      <c r="PD17" s="88"/>
      <c r="PE17" s="88"/>
      <c r="PF17" s="88"/>
      <c r="PG17" s="88"/>
      <c r="PH17" s="88"/>
      <c r="PI17" s="88"/>
      <c r="PJ17" s="88"/>
      <c r="PK17" s="88"/>
      <c r="PL17" s="88"/>
      <c r="PM17" s="88"/>
      <c r="PN17" s="88"/>
      <c r="PO17" s="88"/>
      <c r="PP17" s="88"/>
      <c r="PQ17" s="88"/>
      <c r="PR17" s="88"/>
      <c r="PS17" s="88"/>
      <c r="PT17" s="88"/>
      <c r="PU17" s="88"/>
      <c r="PV17" s="88"/>
      <c r="PW17" s="88"/>
      <c r="PX17" s="88"/>
      <c r="PY17" s="88"/>
      <c r="PZ17" s="88"/>
      <c r="QA17" s="88"/>
      <c r="QB17" s="88"/>
      <c r="QC17" s="88"/>
      <c r="QD17" s="88"/>
      <c r="QE17" s="88"/>
      <c r="QF17" s="88"/>
      <c r="QG17" s="88"/>
      <c r="QH17" s="88"/>
      <c r="QI17" s="88"/>
      <c r="QJ17" s="88"/>
      <c r="QK17" s="88"/>
      <c r="QL17" s="88"/>
      <c r="QM17" s="88"/>
      <c r="QN17" s="88"/>
      <c r="QO17" s="88"/>
      <c r="QP17" s="88"/>
      <c r="QQ17" s="88"/>
      <c r="QR17" s="88"/>
      <c r="QS17" s="88"/>
      <c r="QT17" s="88"/>
      <c r="QU17" s="88"/>
      <c r="QV17" s="88"/>
      <c r="QW17" s="88"/>
      <c r="QX17" s="88"/>
      <c r="QY17" s="88"/>
      <c r="QZ17" s="88"/>
      <c r="RA17" s="88"/>
      <c r="RB17" s="88"/>
      <c r="RC17" s="88"/>
      <c r="RD17" s="88"/>
      <c r="RE17" s="88"/>
      <c r="RF17" s="88"/>
      <c r="RG17" s="88"/>
      <c r="RH17" s="88"/>
      <c r="RI17" s="88"/>
      <c r="RJ17" s="88"/>
      <c r="RK17" s="88"/>
      <c r="RL17" s="88"/>
      <c r="RM17" s="88"/>
      <c r="RN17" s="88"/>
      <c r="RO17" s="88"/>
      <c r="RP17" s="88"/>
      <c r="RQ17" s="88"/>
      <c r="RR17" s="88"/>
      <c r="RS17" s="88"/>
      <c r="RT17" s="88"/>
      <c r="RU17" s="88"/>
      <c r="RV17" s="88"/>
      <c r="RW17" s="88"/>
      <c r="RX17" s="88"/>
      <c r="RY17" s="88"/>
      <c r="RZ17" s="88"/>
      <c r="SA17" s="88"/>
      <c r="SB17" s="88"/>
      <c r="SC17" s="88"/>
      <c r="SD17" s="88"/>
      <c r="SE17" s="88"/>
      <c r="SF17" s="88"/>
      <c r="SG17" s="88"/>
      <c r="SH17" s="88"/>
      <c r="SI17" s="88"/>
      <c r="SJ17" s="88"/>
      <c r="SK17" s="88"/>
      <c r="SL17" s="88"/>
      <c r="SM17" s="88"/>
      <c r="SN17" s="88"/>
      <c r="SO17" s="88"/>
      <c r="SP17" s="88"/>
      <c r="SQ17" s="88"/>
      <c r="SR17" s="88"/>
      <c r="SS17" s="88"/>
      <c r="ST17" s="88"/>
      <c r="SU17" s="88"/>
      <c r="SV17" s="88"/>
      <c r="SW17" s="88"/>
      <c r="SX17" s="88"/>
      <c r="SY17" s="88"/>
      <c r="SZ17" s="88"/>
      <c r="TA17" s="88"/>
      <c r="TB17" s="88"/>
      <c r="TC17" s="88"/>
      <c r="TD17" s="88"/>
      <c r="TE17" s="88"/>
      <c r="TF17" s="88"/>
      <c r="TG17" s="88"/>
      <c r="TH17" s="88"/>
      <c r="TI17" s="88"/>
      <c r="TJ17" s="88"/>
      <c r="TK17" s="88"/>
      <c r="TL17" s="88"/>
      <c r="TM17" s="88"/>
      <c r="TN17" s="88"/>
      <c r="TO17" s="88"/>
      <c r="TP17" s="88"/>
      <c r="TQ17" s="88"/>
      <c r="TR17" s="88"/>
      <c r="TS17" s="88"/>
      <c r="TT17" s="88"/>
      <c r="TU17" s="88"/>
      <c r="TV17" s="88"/>
      <c r="TW17" s="88"/>
      <c r="TX17" s="88"/>
      <c r="TY17" s="88"/>
      <c r="TZ17" s="88"/>
      <c r="UA17" s="88"/>
      <c r="UB17" s="88"/>
      <c r="UC17" s="88"/>
      <c r="UD17" s="88"/>
      <c r="UE17" s="88"/>
      <c r="UF17" s="88"/>
      <c r="UG17" s="88"/>
      <c r="UH17" s="88"/>
      <c r="UI17" s="88"/>
      <c r="UJ17" s="88"/>
      <c r="UK17" s="88"/>
      <c r="UL17" s="88"/>
      <c r="UM17" s="88"/>
      <c r="UN17" s="88"/>
      <c r="UO17" s="88"/>
      <c r="UP17" s="88"/>
      <c r="UQ17" s="88"/>
      <c r="UR17" s="88"/>
      <c r="US17" s="88"/>
      <c r="UT17" s="88"/>
      <c r="UU17" s="88"/>
      <c r="UV17" s="88"/>
      <c r="UW17" s="88"/>
      <c r="UX17" s="88"/>
      <c r="UY17" s="88"/>
      <c r="UZ17" s="88"/>
      <c r="VA17" s="88"/>
      <c r="VB17" s="88"/>
      <c r="VC17" s="88"/>
      <c r="VD17" s="88"/>
      <c r="VE17" s="88"/>
      <c r="VF17" s="88"/>
      <c r="VG17" s="88"/>
      <c r="VH17" s="88"/>
      <c r="VI17" s="88"/>
      <c r="VJ17" s="88"/>
      <c r="VK17" s="88"/>
      <c r="VL17" s="88"/>
      <c r="VM17" s="88"/>
      <c r="VN17" s="88"/>
      <c r="VO17" s="88"/>
      <c r="VP17" s="88"/>
      <c r="VQ17" s="88"/>
      <c r="VR17" s="88"/>
      <c r="VS17" s="88"/>
      <c r="VT17" s="88"/>
      <c r="VU17" s="88"/>
      <c r="VV17" s="88"/>
      <c r="VW17" s="88"/>
      <c r="VX17" s="88"/>
      <c r="VY17" s="88"/>
      <c r="VZ17" s="88"/>
      <c r="WA17" s="88"/>
      <c r="WB17" s="88"/>
      <c r="WC17" s="88"/>
      <c r="WD17" s="88"/>
      <c r="WE17" s="88"/>
      <c r="WF17" s="88"/>
      <c r="WG17" s="88"/>
      <c r="WH17" s="88"/>
      <c r="WI17" s="88"/>
      <c r="WJ17" s="88"/>
      <c r="WK17" s="88"/>
      <c r="WL17" s="88"/>
      <c r="WM17" s="88"/>
      <c r="WN17" s="88"/>
      <c r="WO17" s="88"/>
      <c r="WP17" s="88"/>
      <c r="WQ17" s="88"/>
      <c r="WR17" s="88"/>
      <c r="WS17" s="88"/>
      <c r="WT17" s="88"/>
      <c r="WU17" s="88"/>
      <c r="WV17" s="88"/>
      <c r="WW17" s="88"/>
      <c r="WX17" s="88"/>
      <c r="WY17" s="88"/>
      <c r="WZ17" s="88"/>
      <c r="XA17" s="88"/>
      <c r="XB17" s="88"/>
      <c r="XC17" s="88"/>
      <c r="XD17" s="88"/>
      <c r="XE17" s="88"/>
      <c r="XF17" s="88"/>
      <c r="XG17" s="88"/>
      <c r="XH17" s="88"/>
      <c r="XI17" s="88"/>
      <c r="XJ17" s="88"/>
      <c r="XK17" s="88"/>
      <c r="XL17" s="88"/>
      <c r="XM17" s="88"/>
      <c r="XN17" s="88"/>
      <c r="XO17" s="88"/>
      <c r="XP17" s="88"/>
      <c r="XQ17" s="88"/>
      <c r="XR17" s="88"/>
      <c r="XS17" s="88"/>
      <c r="XT17" s="88"/>
      <c r="XU17" s="88"/>
      <c r="XV17" s="88"/>
      <c r="XW17" s="88"/>
      <c r="XX17" s="88"/>
      <c r="XY17" s="88"/>
      <c r="XZ17" s="88"/>
      <c r="YA17" s="88"/>
      <c r="YB17" s="88"/>
      <c r="YC17" s="88"/>
      <c r="YD17" s="88"/>
      <c r="YE17" s="88"/>
      <c r="YF17" s="88"/>
      <c r="YG17" s="88"/>
      <c r="YH17" s="88"/>
      <c r="YI17" s="88"/>
      <c r="YJ17" s="88"/>
      <c r="YK17" s="88"/>
      <c r="YL17" s="88"/>
      <c r="YM17" s="88"/>
      <c r="YN17" s="88"/>
      <c r="YO17" s="88"/>
      <c r="YP17" s="88"/>
      <c r="YQ17" s="88"/>
      <c r="YR17" s="88"/>
      <c r="YS17" s="88"/>
      <c r="YT17" s="88"/>
      <c r="YU17" s="88"/>
      <c r="YV17" s="88"/>
      <c r="YW17" s="88"/>
      <c r="YX17" s="88"/>
      <c r="YY17" s="88"/>
      <c r="YZ17" s="88"/>
      <c r="ZA17" s="88"/>
      <c r="ZB17" s="88"/>
      <c r="ZC17" s="88"/>
      <c r="ZD17" s="88"/>
      <c r="ZE17" s="88"/>
      <c r="ZF17" s="88"/>
      <c r="ZG17" s="88"/>
      <c r="ZH17" s="88"/>
      <c r="ZI17" s="88"/>
      <c r="ZJ17" s="88"/>
      <c r="ZK17" s="88"/>
      <c r="ZL17" s="88"/>
      <c r="ZM17" s="88"/>
      <c r="ZN17" s="88"/>
      <c r="ZO17" s="88"/>
      <c r="ZP17" s="88"/>
      <c r="ZQ17" s="88"/>
      <c r="ZR17" s="88"/>
      <c r="ZS17" s="88"/>
      <c r="ZT17" s="88"/>
      <c r="ZU17" s="88"/>
      <c r="ZV17" s="88"/>
      <c r="ZW17" s="88"/>
      <c r="ZX17" s="88"/>
      <c r="ZY17" s="88"/>
      <c r="ZZ17" s="88"/>
      <c r="AAA17" s="88"/>
      <c r="AAB17" s="88"/>
      <c r="AAC17" s="88"/>
      <c r="AAD17" s="88"/>
      <c r="AAE17" s="88"/>
      <c r="AAF17" s="88"/>
      <c r="AAG17" s="88"/>
      <c r="AAH17" s="88"/>
      <c r="AAI17" s="88"/>
      <c r="AAJ17" s="88"/>
      <c r="AAK17" s="88"/>
      <c r="AAL17" s="88"/>
      <c r="AAM17" s="88"/>
      <c r="AAN17" s="88"/>
      <c r="AAO17" s="88"/>
      <c r="AAP17" s="88"/>
      <c r="AAQ17" s="88"/>
      <c r="AAR17" s="88"/>
      <c r="AAS17" s="88"/>
      <c r="AAT17" s="88"/>
      <c r="AAU17" s="88"/>
      <c r="AAV17" s="88"/>
      <c r="AAW17" s="88"/>
      <c r="AAX17" s="88"/>
      <c r="AAY17" s="88"/>
      <c r="AAZ17" s="88"/>
      <c r="ABA17" s="88"/>
      <c r="ABB17" s="88"/>
      <c r="ABC17" s="88"/>
      <c r="ABD17" s="88"/>
      <c r="ABE17" s="88"/>
      <c r="ABF17" s="88"/>
      <c r="ABG17" s="88"/>
      <c r="ABH17" s="88"/>
      <c r="ABI17" s="88"/>
      <c r="ABJ17" s="88"/>
      <c r="ABK17" s="88"/>
      <c r="ABL17" s="88"/>
      <c r="ABM17" s="88"/>
      <c r="ABN17" s="88"/>
      <c r="ABO17" s="88"/>
      <c r="ABP17" s="88"/>
      <c r="ABQ17" s="88"/>
      <c r="ABR17" s="88"/>
      <c r="ABS17" s="88"/>
      <c r="ABT17" s="88"/>
      <c r="ABU17" s="88"/>
      <c r="ABV17" s="88"/>
      <c r="ABW17" s="88"/>
      <c r="ABX17" s="88"/>
      <c r="ABY17" s="88"/>
      <c r="ABZ17" s="88"/>
      <c r="ACA17" s="88"/>
      <c r="ACB17" s="88"/>
      <c r="ACC17" s="88"/>
      <c r="ACD17" s="88"/>
      <c r="ACE17" s="88"/>
      <c r="ACF17" s="88"/>
      <c r="ACG17" s="88"/>
      <c r="ACH17" s="88"/>
      <c r="ACI17" s="88"/>
      <c r="ACJ17" s="88"/>
      <c r="ACK17" s="88"/>
      <c r="ACL17" s="88"/>
      <c r="ACM17" s="88"/>
      <c r="ACN17" s="88"/>
      <c r="ACO17" s="88"/>
      <c r="ACP17" s="88"/>
      <c r="ACQ17" s="88"/>
      <c r="ACR17" s="88"/>
      <c r="ACS17" s="88"/>
      <c r="ACT17" s="88"/>
      <c r="ACU17" s="88"/>
      <c r="ACV17" s="88"/>
      <c r="ACW17" s="88"/>
      <c r="ACX17" s="88"/>
      <c r="ACY17" s="88"/>
      <c r="ACZ17" s="88"/>
      <c r="ADA17" s="88"/>
      <c r="ADB17" s="88"/>
      <c r="ADC17" s="88"/>
      <c r="ADD17" s="88"/>
      <c r="ADE17" s="88"/>
      <c r="ADF17" s="88"/>
      <c r="ADG17" s="88"/>
      <c r="ADH17" s="88"/>
      <c r="ADI17" s="88"/>
      <c r="ADJ17" s="88"/>
      <c r="ADK17" s="88"/>
      <c r="ADL17" s="88"/>
      <c r="ADM17" s="88"/>
      <c r="ADN17" s="88"/>
      <c r="ADO17" s="88"/>
      <c r="ADP17" s="88"/>
      <c r="ADQ17" s="88"/>
      <c r="ADR17" s="88"/>
      <c r="ADS17" s="88"/>
      <c r="ADT17" s="88"/>
      <c r="ADU17" s="88"/>
      <c r="ADV17" s="88"/>
      <c r="ADW17" s="88"/>
      <c r="ADX17" s="88"/>
      <c r="ADY17" s="88"/>
      <c r="ADZ17" s="88"/>
      <c r="AEA17" s="88"/>
      <c r="AEB17" s="88"/>
      <c r="AEC17" s="88"/>
      <c r="AED17" s="88"/>
      <c r="AEE17" s="88"/>
      <c r="AEF17" s="88"/>
      <c r="AEG17" s="88"/>
      <c r="AEH17" s="88"/>
      <c r="AEI17" s="88"/>
      <c r="AEJ17" s="88"/>
      <c r="AEK17" s="88"/>
      <c r="AEL17" s="88"/>
      <c r="AEM17" s="88"/>
      <c r="AEN17" s="88"/>
      <c r="AEO17" s="88"/>
      <c r="AEP17" s="88"/>
      <c r="AEQ17" s="88"/>
      <c r="AER17" s="88"/>
      <c r="AES17" s="88"/>
      <c r="AET17" s="88"/>
      <c r="AEU17" s="88"/>
      <c r="AEV17" s="88"/>
      <c r="AEW17" s="88"/>
      <c r="AEX17" s="88"/>
      <c r="AEY17" s="88"/>
      <c r="AEZ17" s="88"/>
      <c r="AFA17" s="88"/>
      <c r="AFB17" s="88"/>
      <c r="AFC17" s="88"/>
      <c r="AFD17" s="88"/>
      <c r="AFE17" s="88"/>
      <c r="AFF17" s="88"/>
      <c r="AFG17" s="88"/>
      <c r="AFH17" s="88"/>
      <c r="AFI17" s="88"/>
      <c r="AFJ17" s="88"/>
      <c r="AFK17" s="88"/>
      <c r="AFL17" s="88"/>
      <c r="AFM17" s="88"/>
      <c r="AFN17" s="88"/>
      <c r="AFO17" s="88"/>
      <c r="AFP17" s="88"/>
      <c r="AFQ17" s="88"/>
      <c r="AFR17" s="88"/>
      <c r="AFS17" s="88"/>
      <c r="AFT17" s="88"/>
      <c r="AFU17" s="88"/>
      <c r="AFV17" s="88"/>
      <c r="AFW17" s="88"/>
      <c r="AFX17" s="88"/>
      <c r="AFY17" s="88"/>
      <c r="AFZ17" s="88"/>
      <c r="AGA17" s="88"/>
      <c r="AGB17" s="88"/>
      <c r="AGC17" s="88"/>
      <c r="AGD17" s="88"/>
      <c r="AGE17" s="88"/>
      <c r="AGF17" s="88"/>
      <c r="AGG17" s="88"/>
      <c r="AGH17" s="88"/>
      <c r="AGI17" s="88"/>
      <c r="AGJ17" s="88"/>
      <c r="AGK17" s="88"/>
      <c r="AGL17" s="88"/>
      <c r="AGM17" s="88"/>
      <c r="AGN17" s="88"/>
      <c r="AGO17" s="88"/>
      <c r="AGP17" s="88"/>
      <c r="AGQ17" s="88"/>
      <c r="AGR17" s="88"/>
      <c r="AGS17" s="88"/>
      <c r="AGT17" s="88"/>
      <c r="AGU17" s="88"/>
      <c r="AGV17" s="88"/>
      <c r="AGW17" s="88"/>
      <c r="AGX17" s="88"/>
      <c r="AGY17" s="88"/>
      <c r="AGZ17" s="88"/>
      <c r="AHA17" s="88"/>
      <c r="AHB17" s="88"/>
      <c r="AHC17" s="88"/>
      <c r="AHD17" s="88"/>
      <c r="AHE17" s="88"/>
      <c r="AHF17" s="88"/>
      <c r="AHG17" s="88"/>
      <c r="AHH17" s="88"/>
      <c r="AHI17" s="88"/>
      <c r="AHJ17" s="88"/>
      <c r="AHK17" s="88"/>
      <c r="AHL17" s="88"/>
      <c r="AHM17" s="88"/>
      <c r="AHN17" s="88"/>
      <c r="AHO17" s="88"/>
      <c r="AHP17" s="88"/>
      <c r="AHQ17" s="88"/>
      <c r="AHR17" s="88"/>
      <c r="AHS17" s="88"/>
      <c r="AHT17" s="88"/>
      <c r="AHU17" s="88"/>
      <c r="AHV17" s="88"/>
      <c r="AHW17" s="88"/>
      <c r="AHX17" s="88"/>
      <c r="AHY17" s="88"/>
      <c r="AHZ17" s="88"/>
      <c r="AIA17" s="88"/>
      <c r="AIB17" s="88"/>
      <c r="AIC17" s="88"/>
      <c r="AID17" s="88"/>
      <c r="AIE17" s="88"/>
      <c r="AIF17" s="88"/>
      <c r="AIG17" s="88"/>
      <c r="AIH17" s="88"/>
      <c r="AII17" s="88"/>
      <c r="AIJ17" s="88"/>
      <c r="AIK17" s="88"/>
      <c r="AIL17" s="88"/>
      <c r="AIM17" s="88"/>
      <c r="AIN17" s="88"/>
      <c r="AIO17" s="88"/>
      <c r="AIP17" s="88"/>
      <c r="AIQ17" s="88"/>
      <c r="AIR17" s="88"/>
      <c r="AIS17" s="88"/>
      <c r="AIT17" s="88"/>
      <c r="AIU17" s="88"/>
      <c r="AIV17" s="88"/>
      <c r="AIW17" s="88"/>
      <c r="AIX17" s="88"/>
      <c r="AIY17" s="88"/>
      <c r="AIZ17" s="88"/>
      <c r="AJA17" s="88"/>
      <c r="AJB17" s="88"/>
      <c r="AJC17" s="88"/>
      <c r="AJD17" s="88"/>
      <c r="AJE17" s="88"/>
      <c r="AJF17" s="88"/>
      <c r="AJG17" s="88"/>
      <c r="AJH17" s="88"/>
      <c r="AJI17" s="88"/>
      <c r="AJJ17" s="88"/>
      <c r="AJK17" s="88"/>
      <c r="AJL17" s="88"/>
      <c r="AJM17" s="88"/>
      <c r="AJN17" s="88"/>
      <c r="AJO17" s="88"/>
      <c r="AJP17" s="88"/>
      <c r="AJQ17" s="88"/>
      <c r="AJR17" s="88"/>
      <c r="AJS17" s="88"/>
      <c r="AJT17" s="88"/>
      <c r="AJU17" s="88"/>
      <c r="AJV17" s="88"/>
      <c r="AJW17" s="88"/>
      <c r="AJX17" s="88"/>
      <c r="AJY17" s="88"/>
      <c r="AJZ17" s="88"/>
      <c r="AKA17" s="88"/>
      <c r="AKB17" s="88"/>
      <c r="AKC17" s="88"/>
      <c r="AKD17" s="88"/>
      <c r="AKE17" s="88"/>
      <c r="AKF17" s="88"/>
      <c r="AKG17" s="88"/>
      <c r="AKH17" s="88"/>
      <c r="AKI17" s="88"/>
      <c r="AKJ17" s="88"/>
      <c r="AKK17" s="88"/>
      <c r="AKL17" s="88"/>
      <c r="AKM17" s="88"/>
      <c r="AKN17" s="88"/>
      <c r="AKO17" s="88"/>
      <c r="AKP17" s="88"/>
      <c r="AKQ17" s="88"/>
      <c r="AKR17" s="88"/>
      <c r="AKS17" s="88"/>
      <c r="AKT17" s="88"/>
      <c r="AKU17" s="88"/>
      <c r="AKV17" s="88"/>
      <c r="AKW17" s="88"/>
      <c r="AKX17" s="88"/>
      <c r="AKY17" s="88"/>
      <c r="AKZ17" s="88"/>
      <c r="ALA17" s="88"/>
      <c r="ALB17" s="88"/>
      <c r="ALC17" s="88"/>
      <c r="ALD17" s="88"/>
      <c r="ALE17" s="88"/>
      <c r="ALF17" s="88"/>
      <c r="ALG17" s="88"/>
      <c r="ALH17" s="88"/>
      <c r="ALI17" s="88"/>
      <c r="ALJ17" s="88"/>
      <c r="ALK17" s="88"/>
      <c r="ALL17" s="88"/>
      <c r="ALM17" s="88"/>
      <c r="ALN17" s="88"/>
      <c r="ALO17" s="88"/>
      <c r="ALP17" s="88"/>
      <c r="ALQ17" s="88"/>
      <c r="ALR17" s="88"/>
      <c r="ALS17" s="88"/>
      <c r="ALT17" s="88"/>
      <c r="ALU17" s="88"/>
      <c r="ALV17" s="88"/>
      <c r="ALW17" s="88"/>
      <c r="ALX17" s="88"/>
      <c r="ALY17" s="88"/>
    </row>
    <row r="18" spans="1:1013" ht="71.25" customHeight="1" x14ac:dyDescent="0.25">
      <c r="A18" s="69" t="s">
        <v>6</v>
      </c>
      <c r="B18" s="69" t="s">
        <v>73</v>
      </c>
      <c r="C18" s="69" t="s">
        <v>10</v>
      </c>
      <c r="D18" s="69" t="s">
        <v>74</v>
      </c>
      <c r="E18" s="67" t="s">
        <v>11</v>
      </c>
      <c r="F18" s="70" t="s">
        <v>12</v>
      </c>
      <c r="G18" s="96">
        <f>2904.89+2911.75</f>
        <v>5816.6399999999994</v>
      </c>
      <c r="H18" s="96">
        <f>2250+22.44+2026.24+22.5</f>
        <v>4321.18</v>
      </c>
      <c r="I18" s="52"/>
    </row>
    <row r="19" spans="1:1013" ht="71.25" customHeight="1" x14ac:dyDescent="0.25">
      <c r="A19" s="69" t="s">
        <v>75</v>
      </c>
      <c r="B19" s="69" t="s">
        <v>73</v>
      </c>
      <c r="C19" s="69" t="s">
        <v>15</v>
      </c>
      <c r="D19" s="69" t="s">
        <v>74</v>
      </c>
      <c r="E19" s="67" t="s">
        <v>11</v>
      </c>
      <c r="F19" s="71" t="s">
        <v>16</v>
      </c>
      <c r="G19" s="71">
        <v>2559.17</v>
      </c>
      <c r="H19" s="71">
        <f>1016.72+901.64</f>
        <v>1918.3600000000001</v>
      </c>
      <c r="I19" s="54"/>
    </row>
    <row r="20" spans="1:1013" ht="71.25" customHeight="1" x14ac:dyDescent="0.25">
      <c r="A20" s="69" t="s">
        <v>76</v>
      </c>
      <c r="B20" s="69" t="s">
        <v>73</v>
      </c>
      <c r="C20" s="69" t="s">
        <v>10</v>
      </c>
      <c r="D20" s="69" t="s">
        <v>74</v>
      </c>
      <c r="E20" s="67" t="s">
        <v>11</v>
      </c>
      <c r="F20" s="71" t="s">
        <v>77</v>
      </c>
      <c r="G20" s="50"/>
      <c r="H20" s="71">
        <f>4404.37+893.15</f>
        <v>5297.5199999999995</v>
      </c>
      <c r="I20" s="50"/>
    </row>
    <row r="21" spans="1:1013" ht="85.5" customHeight="1" x14ac:dyDescent="0.25">
      <c r="A21" s="13" t="s">
        <v>78</v>
      </c>
      <c r="B21" s="13" t="s">
        <v>80</v>
      </c>
      <c r="C21" s="12" t="s">
        <v>81</v>
      </c>
      <c r="D21" s="67" t="s">
        <v>79</v>
      </c>
      <c r="E21" s="46" t="s">
        <v>19</v>
      </c>
      <c r="F21" s="14">
        <v>3000</v>
      </c>
      <c r="G21" s="27">
        <v>2537.6</v>
      </c>
      <c r="H21" s="15"/>
      <c r="I21" s="15"/>
    </row>
    <row r="22" spans="1:1013" ht="95.45" customHeight="1" x14ac:dyDescent="0.25">
      <c r="A22" s="13" t="s">
        <v>126</v>
      </c>
      <c r="B22" s="16" t="s">
        <v>101</v>
      </c>
      <c r="C22" s="17" t="s">
        <v>357</v>
      </c>
      <c r="D22" s="72" t="s">
        <v>21</v>
      </c>
      <c r="E22" s="73" t="s">
        <v>19</v>
      </c>
      <c r="F22" s="18" t="s">
        <v>102</v>
      </c>
      <c r="G22" s="55">
        <v>2800</v>
      </c>
      <c r="H22" s="50"/>
      <c r="I22" s="50"/>
    </row>
    <row r="23" spans="1:1013" ht="95.45" customHeight="1" x14ac:dyDescent="0.25">
      <c r="A23" s="13" t="s">
        <v>82</v>
      </c>
      <c r="B23" s="13" t="s">
        <v>183</v>
      </c>
      <c r="C23" s="12" t="s">
        <v>83</v>
      </c>
      <c r="D23" s="67" t="s">
        <v>184</v>
      </c>
      <c r="E23" s="73" t="s">
        <v>19</v>
      </c>
      <c r="F23" s="14" t="s">
        <v>185</v>
      </c>
      <c r="G23" s="59">
        <v>2123.6</v>
      </c>
      <c r="H23" s="15"/>
      <c r="I23" s="15"/>
    </row>
    <row r="24" spans="1:1013" ht="95.45" customHeight="1" x14ac:dyDescent="0.25">
      <c r="A24" s="13" t="s">
        <v>87</v>
      </c>
      <c r="B24" s="13" t="s">
        <v>88</v>
      </c>
      <c r="C24" s="21" t="s">
        <v>89</v>
      </c>
      <c r="D24" s="11" t="s">
        <v>90</v>
      </c>
      <c r="E24" s="67" t="s">
        <v>85</v>
      </c>
      <c r="F24" s="14" t="s">
        <v>86</v>
      </c>
      <c r="G24" s="59">
        <v>3793</v>
      </c>
      <c r="H24" s="15"/>
      <c r="I24" s="15"/>
    </row>
    <row r="25" spans="1:1013" s="89" customFormat="1" ht="95.45" customHeight="1" x14ac:dyDescent="0.25">
      <c r="A25" s="13" t="s">
        <v>91</v>
      </c>
      <c r="B25" s="13" t="s">
        <v>92</v>
      </c>
      <c r="C25" s="21" t="s">
        <v>93</v>
      </c>
      <c r="D25" s="11" t="s">
        <v>94</v>
      </c>
      <c r="E25" s="67" t="s">
        <v>19</v>
      </c>
      <c r="F25" s="14" t="s">
        <v>95</v>
      </c>
      <c r="G25" s="59">
        <v>10277.469999999999</v>
      </c>
      <c r="H25" s="27">
        <f>1359.76+827.68+1146.75+389.89+1700.75+289.93+584.5+104.44+690+155.65+517.5+86.65+528+69.81+3556.95+249.9</f>
        <v>12258.159999999998</v>
      </c>
      <c r="I25" s="27">
        <f>511+115.57+338.5+70.9+673.5+166.68+243.75+108.33+1051.63+352.89+880+683.24+1801.95+414.72+354.72+1274.26+180.44+2577.95+532.85+588.5+97.3+1016.5+258.44+2787.5+583.77+642+158.25</f>
        <v>18465.14</v>
      </c>
      <c r="J25" s="3"/>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c r="JT25" s="88"/>
      <c r="JU25" s="88"/>
      <c r="JV25" s="88"/>
      <c r="JW25" s="88"/>
      <c r="JX25" s="88"/>
      <c r="JY25" s="88"/>
      <c r="JZ25" s="88"/>
      <c r="KA25" s="88"/>
      <c r="KB25" s="88"/>
      <c r="KC25" s="88"/>
      <c r="KD25" s="88"/>
      <c r="KE25" s="88"/>
      <c r="KF25" s="88"/>
      <c r="KG25" s="88"/>
      <c r="KH25" s="88"/>
      <c r="KI25" s="88"/>
      <c r="KJ25" s="88"/>
      <c r="KK25" s="88"/>
      <c r="KL25" s="88"/>
      <c r="KM25" s="88"/>
      <c r="KN25" s="88"/>
      <c r="KO25" s="88"/>
      <c r="KP25" s="88"/>
      <c r="KQ25" s="88"/>
      <c r="KR25" s="88"/>
      <c r="KS25" s="88"/>
      <c r="KT25" s="88"/>
      <c r="KU25" s="88"/>
      <c r="KV25" s="88"/>
      <c r="KW25" s="88"/>
      <c r="KX25" s="88"/>
      <c r="KY25" s="88"/>
      <c r="KZ25" s="88"/>
      <c r="LA25" s="88"/>
      <c r="LB25" s="88"/>
      <c r="LC25" s="88"/>
      <c r="LD25" s="88"/>
      <c r="LE25" s="88"/>
      <c r="LF25" s="88"/>
      <c r="LG25" s="88"/>
      <c r="LH25" s="88"/>
      <c r="LI25" s="88"/>
      <c r="LJ25" s="88"/>
      <c r="LK25" s="88"/>
      <c r="LL25" s="88"/>
      <c r="LM25" s="88"/>
      <c r="LN25" s="88"/>
      <c r="LO25" s="88"/>
      <c r="LP25" s="88"/>
      <c r="LQ25" s="88"/>
      <c r="LR25" s="88"/>
      <c r="LS25" s="88"/>
      <c r="LT25" s="88"/>
      <c r="LU25" s="88"/>
      <c r="LV25" s="88"/>
      <c r="LW25" s="88"/>
      <c r="LX25" s="88"/>
      <c r="LY25" s="88"/>
      <c r="LZ25" s="88"/>
      <c r="MA25" s="88"/>
      <c r="MB25" s="88"/>
      <c r="MC25" s="88"/>
      <c r="MD25" s="88"/>
      <c r="ME25" s="88"/>
      <c r="MF25" s="88"/>
      <c r="MG25" s="88"/>
      <c r="MH25" s="88"/>
      <c r="MI25" s="88"/>
      <c r="MJ25" s="88"/>
      <c r="MK25" s="88"/>
      <c r="ML25" s="88"/>
      <c r="MM25" s="88"/>
      <c r="MN25" s="88"/>
      <c r="MO25" s="88"/>
      <c r="MP25" s="88"/>
      <c r="MQ25" s="88"/>
      <c r="MR25" s="88"/>
      <c r="MS25" s="88"/>
      <c r="MT25" s="88"/>
      <c r="MU25" s="88"/>
      <c r="MV25" s="88"/>
      <c r="MW25" s="88"/>
      <c r="MX25" s="88"/>
      <c r="MY25" s="88"/>
      <c r="MZ25" s="88"/>
      <c r="NA25" s="88"/>
      <c r="NB25" s="88"/>
      <c r="NC25" s="88"/>
      <c r="ND25" s="88"/>
      <c r="NE25" s="88"/>
      <c r="NF25" s="88"/>
      <c r="NG25" s="88"/>
      <c r="NH25" s="88"/>
      <c r="NI25" s="88"/>
      <c r="NJ25" s="88"/>
      <c r="NK25" s="88"/>
      <c r="NL25" s="88"/>
      <c r="NM25" s="88"/>
      <c r="NN25" s="88"/>
      <c r="NO25" s="88"/>
      <c r="NP25" s="88"/>
      <c r="NQ25" s="88"/>
      <c r="NR25" s="88"/>
      <c r="NS25" s="88"/>
      <c r="NT25" s="88"/>
      <c r="NU25" s="88"/>
      <c r="NV25" s="88"/>
      <c r="NW25" s="88"/>
      <c r="NX25" s="88"/>
      <c r="NY25" s="88"/>
      <c r="NZ25" s="88"/>
      <c r="OA25" s="88"/>
      <c r="OB25" s="88"/>
      <c r="OC25" s="88"/>
      <c r="OD25" s="88"/>
      <c r="OE25" s="88"/>
      <c r="OF25" s="88"/>
      <c r="OG25" s="88"/>
      <c r="OH25" s="88"/>
      <c r="OI25" s="88"/>
      <c r="OJ25" s="88"/>
      <c r="OK25" s="88"/>
      <c r="OL25" s="88"/>
      <c r="OM25" s="88"/>
      <c r="ON25" s="88"/>
      <c r="OO25" s="88"/>
      <c r="OP25" s="88"/>
      <c r="OQ25" s="88"/>
      <c r="OR25" s="88"/>
      <c r="OS25" s="88"/>
      <c r="OT25" s="88"/>
      <c r="OU25" s="88"/>
      <c r="OV25" s="88"/>
      <c r="OW25" s="88"/>
      <c r="OX25" s="88"/>
      <c r="OY25" s="88"/>
      <c r="OZ25" s="88"/>
      <c r="PA25" s="88"/>
      <c r="PB25" s="88"/>
      <c r="PC25" s="88"/>
      <c r="PD25" s="88"/>
      <c r="PE25" s="88"/>
      <c r="PF25" s="88"/>
      <c r="PG25" s="88"/>
      <c r="PH25" s="88"/>
      <c r="PI25" s="88"/>
      <c r="PJ25" s="88"/>
      <c r="PK25" s="88"/>
      <c r="PL25" s="88"/>
      <c r="PM25" s="88"/>
      <c r="PN25" s="88"/>
      <c r="PO25" s="88"/>
      <c r="PP25" s="88"/>
      <c r="PQ25" s="88"/>
      <c r="PR25" s="88"/>
      <c r="PS25" s="88"/>
      <c r="PT25" s="88"/>
      <c r="PU25" s="88"/>
      <c r="PV25" s="88"/>
      <c r="PW25" s="88"/>
      <c r="PX25" s="88"/>
      <c r="PY25" s="88"/>
      <c r="PZ25" s="88"/>
      <c r="QA25" s="88"/>
      <c r="QB25" s="88"/>
      <c r="QC25" s="88"/>
      <c r="QD25" s="88"/>
      <c r="QE25" s="88"/>
      <c r="QF25" s="88"/>
      <c r="QG25" s="88"/>
      <c r="QH25" s="88"/>
      <c r="QI25" s="88"/>
      <c r="QJ25" s="88"/>
      <c r="QK25" s="88"/>
      <c r="QL25" s="88"/>
      <c r="QM25" s="88"/>
      <c r="QN25" s="88"/>
      <c r="QO25" s="88"/>
      <c r="QP25" s="88"/>
      <c r="QQ25" s="88"/>
      <c r="QR25" s="88"/>
      <c r="QS25" s="88"/>
      <c r="QT25" s="88"/>
      <c r="QU25" s="88"/>
      <c r="QV25" s="88"/>
      <c r="QW25" s="88"/>
      <c r="QX25" s="88"/>
      <c r="QY25" s="88"/>
      <c r="QZ25" s="88"/>
      <c r="RA25" s="88"/>
      <c r="RB25" s="88"/>
      <c r="RC25" s="88"/>
      <c r="RD25" s="88"/>
      <c r="RE25" s="88"/>
      <c r="RF25" s="88"/>
      <c r="RG25" s="88"/>
      <c r="RH25" s="88"/>
      <c r="RI25" s="88"/>
      <c r="RJ25" s="88"/>
      <c r="RK25" s="88"/>
      <c r="RL25" s="88"/>
      <c r="RM25" s="88"/>
      <c r="RN25" s="88"/>
      <c r="RO25" s="88"/>
      <c r="RP25" s="88"/>
      <c r="RQ25" s="88"/>
      <c r="RR25" s="88"/>
      <c r="RS25" s="88"/>
      <c r="RT25" s="88"/>
      <c r="RU25" s="88"/>
      <c r="RV25" s="88"/>
      <c r="RW25" s="88"/>
      <c r="RX25" s="88"/>
      <c r="RY25" s="88"/>
      <c r="RZ25" s="88"/>
      <c r="SA25" s="88"/>
      <c r="SB25" s="88"/>
      <c r="SC25" s="88"/>
      <c r="SD25" s="88"/>
      <c r="SE25" s="88"/>
      <c r="SF25" s="88"/>
      <c r="SG25" s="88"/>
      <c r="SH25" s="88"/>
      <c r="SI25" s="88"/>
      <c r="SJ25" s="88"/>
      <c r="SK25" s="88"/>
      <c r="SL25" s="88"/>
      <c r="SM25" s="88"/>
      <c r="SN25" s="88"/>
      <c r="SO25" s="88"/>
      <c r="SP25" s="88"/>
      <c r="SQ25" s="88"/>
      <c r="SR25" s="88"/>
      <c r="SS25" s="88"/>
      <c r="ST25" s="88"/>
      <c r="SU25" s="88"/>
      <c r="SV25" s="88"/>
      <c r="SW25" s="88"/>
      <c r="SX25" s="88"/>
      <c r="SY25" s="88"/>
      <c r="SZ25" s="88"/>
      <c r="TA25" s="88"/>
      <c r="TB25" s="88"/>
      <c r="TC25" s="88"/>
      <c r="TD25" s="88"/>
      <c r="TE25" s="88"/>
      <c r="TF25" s="88"/>
      <c r="TG25" s="88"/>
      <c r="TH25" s="88"/>
      <c r="TI25" s="88"/>
      <c r="TJ25" s="88"/>
      <c r="TK25" s="88"/>
      <c r="TL25" s="88"/>
      <c r="TM25" s="88"/>
      <c r="TN25" s="88"/>
      <c r="TO25" s="88"/>
      <c r="TP25" s="88"/>
      <c r="TQ25" s="88"/>
      <c r="TR25" s="88"/>
      <c r="TS25" s="88"/>
      <c r="TT25" s="88"/>
      <c r="TU25" s="88"/>
      <c r="TV25" s="88"/>
      <c r="TW25" s="88"/>
      <c r="TX25" s="88"/>
      <c r="TY25" s="88"/>
      <c r="TZ25" s="88"/>
      <c r="UA25" s="88"/>
      <c r="UB25" s="88"/>
      <c r="UC25" s="88"/>
      <c r="UD25" s="88"/>
      <c r="UE25" s="88"/>
      <c r="UF25" s="88"/>
      <c r="UG25" s="88"/>
      <c r="UH25" s="88"/>
      <c r="UI25" s="88"/>
      <c r="UJ25" s="88"/>
      <c r="UK25" s="88"/>
      <c r="UL25" s="88"/>
      <c r="UM25" s="88"/>
      <c r="UN25" s="88"/>
      <c r="UO25" s="88"/>
      <c r="UP25" s="88"/>
      <c r="UQ25" s="88"/>
      <c r="UR25" s="88"/>
      <c r="US25" s="88"/>
      <c r="UT25" s="88"/>
      <c r="UU25" s="88"/>
      <c r="UV25" s="88"/>
      <c r="UW25" s="88"/>
      <c r="UX25" s="88"/>
      <c r="UY25" s="88"/>
      <c r="UZ25" s="88"/>
      <c r="VA25" s="88"/>
      <c r="VB25" s="88"/>
      <c r="VC25" s="88"/>
      <c r="VD25" s="88"/>
      <c r="VE25" s="88"/>
      <c r="VF25" s="88"/>
      <c r="VG25" s="88"/>
      <c r="VH25" s="88"/>
      <c r="VI25" s="88"/>
      <c r="VJ25" s="88"/>
      <c r="VK25" s="88"/>
      <c r="VL25" s="88"/>
      <c r="VM25" s="88"/>
      <c r="VN25" s="88"/>
      <c r="VO25" s="88"/>
      <c r="VP25" s="88"/>
      <c r="VQ25" s="88"/>
      <c r="VR25" s="88"/>
      <c r="VS25" s="88"/>
      <c r="VT25" s="88"/>
      <c r="VU25" s="88"/>
      <c r="VV25" s="88"/>
      <c r="VW25" s="88"/>
      <c r="VX25" s="88"/>
      <c r="VY25" s="88"/>
      <c r="VZ25" s="88"/>
      <c r="WA25" s="88"/>
      <c r="WB25" s="88"/>
      <c r="WC25" s="88"/>
      <c r="WD25" s="88"/>
      <c r="WE25" s="88"/>
      <c r="WF25" s="88"/>
      <c r="WG25" s="88"/>
      <c r="WH25" s="88"/>
      <c r="WI25" s="88"/>
      <c r="WJ25" s="88"/>
      <c r="WK25" s="88"/>
      <c r="WL25" s="88"/>
      <c r="WM25" s="88"/>
      <c r="WN25" s="88"/>
      <c r="WO25" s="88"/>
      <c r="WP25" s="88"/>
      <c r="WQ25" s="88"/>
      <c r="WR25" s="88"/>
      <c r="WS25" s="88"/>
      <c r="WT25" s="88"/>
      <c r="WU25" s="88"/>
      <c r="WV25" s="88"/>
      <c r="WW25" s="88"/>
      <c r="WX25" s="88"/>
      <c r="WY25" s="88"/>
      <c r="WZ25" s="88"/>
      <c r="XA25" s="88"/>
      <c r="XB25" s="88"/>
      <c r="XC25" s="88"/>
      <c r="XD25" s="88"/>
      <c r="XE25" s="88"/>
      <c r="XF25" s="88"/>
      <c r="XG25" s="88"/>
      <c r="XH25" s="88"/>
      <c r="XI25" s="88"/>
      <c r="XJ25" s="88"/>
      <c r="XK25" s="88"/>
      <c r="XL25" s="88"/>
      <c r="XM25" s="88"/>
      <c r="XN25" s="88"/>
      <c r="XO25" s="88"/>
      <c r="XP25" s="88"/>
      <c r="XQ25" s="88"/>
      <c r="XR25" s="88"/>
      <c r="XS25" s="88"/>
      <c r="XT25" s="88"/>
      <c r="XU25" s="88"/>
      <c r="XV25" s="88"/>
      <c r="XW25" s="88"/>
      <c r="XX25" s="88"/>
      <c r="XY25" s="88"/>
      <c r="XZ25" s="88"/>
      <c r="YA25" s="88"/>
      <c r="YB25" s="88"/>
      <c r="YC25" s="88"/>
      <c r="YD25" s="88"/>
      <c r="YE25" s="88"/>
      <c r="YF25" s="88"/>
      <c r="YG25" s="88"/>
      <c r="YH25" s="88"/>
      <c r="YI25" s="88"/>
      <c r="YJ25" s="88"/>
      <c r="YK25" s="88"/>
      <c r="YL25" s="88"/>
      <c r="YM25" s="88"/>
      <c r="YN25" s="88"/>
      <c r="YO25" s="88"/>
      <c r="YP25" s="88"/>
      <c r="YQ25" s="88"/>
      <c r="YR25" s="88"/>
      <c r="YS25" s="88"/>
      <c r="YT25" s="88"/>
      <c r="YU25" s="88"/>
      <c r="YV25" s="88"/>
      <c r="YW25" s="88"/>
      <c r="YX25" s="88"/>
      <c r="YY25" s="88"/>
      <c r="YZ25" s="88"/>
      <c r="ZA25" s="88"/>
      <c r="ZB25" s="88"/>
      <c r="ZC25" s="88"/>
      <c r="ZD25" s="88"/>
      <c r="ZE25" s="88"/>
      <c r="ZF25" s="88"/>
      <c r="ZG25" s="88"/>
      <c r="ZH25" s="88"/>
      <c r="ZI25" s="88"/>
      <c r="ZJ25" s="88"/>
      <c r="ZK25" s="88"/>
      <c r="ZL25" s="88"/>
      <c r="ZM25" s="88"/>
      <c r="ZN25" s="88"/>
      <c r="ZO25" s="88"/>
      <c r="ZP25" s="88"/>
      <c r="ZQ25" s="88"/>
      <c r="ZR25" s="88"/>
      <c r="ZS25" s="88"/>
      <c r="ZT25" s="88"/>
      <c r="ZU25" s="88"/>
      <c r="ZV25" s="88"/>
      <c r="ZW25" s="88"/>
      <c r="ZX25" s="88"/>
      <c r="ZY25" s="88"/>
      <c r="ZZ25" s="88"/>
      <c r="AAA25" s="88"/>
      <c r="AAB25" s="88"/>
      <c r="AAC25" s="88"/>
      <c r="AAD25" s="88"/>
      <c r="AAE25" s="88"/>
      <c r="AAF25" s="88"/>
      <c r="AAG25" s="88"/>
      <c r="AAH25" s="88"/>
      <c r="AAI25" s="88"/>
      <c r="AAJ25" s="88"/>
      <c r="AAK25" s="88"/>
      <c r="AAL25" s="88"/>
      <c r="AAM25" s="88"/>
      <c r="AAN25" s="88"/>
      <c r="AAO25" s="88"/>
      <c r="AAP25" s="88"/>
      <c r="AAQ25" s="88"/>
      <c r="AAR25" s="88"/>
      <c r="AAS25" s="88"/>
      <c r="AAT25" s="88"/>
      <c r="AAU25" s="88"/>
      <c r="AAV25" s="88"/>
      <c r="AAW25" s="88"/>
      <c r="AAX25" s="88"/>
      <c r="AAY25" s="88"/>
      <c r="AAZ25" s="88"/>
      <c r="ABA25" s="88"/>
      <c r="ABB25" s="88"/>
      <c r="ABC25" s="88"/>
      <c r="ABD25" s="88"/>
      <c r="ABE25" s="88"/>
      <c r="ABF25" s="88"/>
      <c r="ABG25" s="88"/>
      <c r="ABH25" s="88"/>
      <c r="ABI25" s="88"/>
      <c r="ABJ25" s="88"/>
      <c r="ABK25" s="88"/>
      <c r="ABL25" s="88"/>
      <c r="ABM25" s="88"/>
      <c r="ABN25" s="88"/>
      <c r="ABO25" s="88"/>
      <c r="ABP25" s="88"/>
      <c r="ABQ25" s="88"/>
      <c r="ABR25" s="88"/>
      <c r="ABS25" s="88"/>
      <c r="ABT25" s="88"/>
      <c r="ABU25" s="88"/>
      <c r="ABV25" s="88"/>
      <c r="ABW25" s="88"/>
      <c r="ABX25" s="88"/>
      <c r="ABY25" s="88"/>
      <c r="ABZ25" s="88"/>
      <c r="ACA25" s="88"/>
      <c r="ACB25" s="88"/>
      <c r="ACC25" s="88"/>
      <c r="ACD25" s="88"/>
      <c r="ACE25" s="88"/>
      <c r="ACF25" s="88"/>
      <c r="ACG25" s="88"/>
      <c r="ACH25" s="88"/>
      <c r="ACI25" s="88"/>
      <c r="ACJ25" s="88"/>
      <c r="ACK25" s="88"/>
      <c r="ACL25" s="88"/>
      <c r="ACM25" s="88"/>
      <c r="ACN25" s="88"/>
      <c r="ACO25" s="88"/>
      <c r="ACP25" s="88"/>
      <c r="ACQ25" s="88"/>
      <c r="ACR25" s="88"/>
      <c r="ACS25" s="88"/>
      <c r="ACT25" s="88"/>
      <c r="ACU25" s="88"/>
      <c r="ACV25" s="88"/>
      <c r="ACW25" s="88"/>
      <c r="ACX25" s="88"/>
      <c r="ACY25" s="88"/>
      <c r="ACZ25" s="88"/>
      <c r="ADA25" s="88"/>
      <c r="ADB25" s="88"/>
      <c r="ADC25" s="88"/>
      <c r="ADD25" s="88"/>
      <c r="ADE25" s="88"/>
      <c r="ADF25" s="88"/>
      <c r="ADG25" s="88"/>
      <c r="ADH25" s="88"/>
      <c r="ADI25" s="88"/>
      <c r="ADJ25" s="88"/>
      <c r="ADK25" s="88"/>
      <c r="ADL25" s="88"/>
      <c r="ADM25" s="88"/>
      <c r="ADN25" s="88"/>
      <c r="ADO25" s="88"/>
      <c r="ADP25" s="88"/>
      <c r="ADQ25" s="88"/>
      <c r="ADR25" s="88"/>
      <c r="ADS25" s="88"/>
      <c r="ADT25" s="88"/>
      <c r="ADU25" s="88"/>
      <c r="ADV25" s="88"/>
      <c r="ADW25" s="88"/>
      <c r="ADX25" s="88"/>
      <c r="ADY25" s="88"/>
      <c r="ADZ25" s="88"/>
      <c r="AEA25" s="88"/>
      <c r="AEB25" s="88"/>
      <c r="AEC25" s="88"/>
      <c r="AED25" s="88"/>
      <c r="AEE25" s="88"/>
      <c r="AEF25" s="88"/>
      <c r="AEG25" s="88"/>
      <c r="AEH25" s="88"/>
      <c r="AEI25" s="88"/>
      <c r="AEJ25" s="88"/>
      <c r="AEK25" s="88"/>
      <c r="AEL25" s="88"/>
      <c r="AEM25" s="88"/>
      <c r="AEN25" s="88"/>
      <c r="AEO25" s="88"/>
      <c r="AEP25" s="88"/>
      <c r="AEQ25" s="88"/>
      <c r="AER25" s="88"/>
      <c r="AES25" s="88"/>
      <c r="AET25" s="88"/>
      <c r="AEU25" s="88"/>
      <c r="AEV25" s="88"/>
      <c r="AEW25" s="88"/>
      <c r="AEX25" s="88"/>
      <c r="AEY25" s="88"/>
      <c r="AEZ25" s="88"/>
      <c r="AFA25" s="88"/>
      <c r="AFB25" s="88"/>
      <c r="AFC25" s="88"/>
      <c r="AFD25" s="88"/>
      <c r="AFE25" s="88"/>
      <c r="AFF25" s="88"/>
      <c r="AFG25" s="88"/>
      <c r="AFH25" s="88"/>
      <c r="AFI25" s="88"/>
      <c r="AFJ25" s="88"/>
      <c r="AFK25" s="88"/>
      <c r="AFL25" s="88"/>
      <c r="AFM25" s="88"/>
      <c r="AFN25" s="88"/>
      <c r="AFO25" s="88"/>
      <c r="AFP25" s="88"/>
      <c r="AFQ25" s="88"/>
      <c r="AFR25" s="88"/>
      <c r="AFS25" s="88"/>
      <c r="AFT25" s="88"/>
      <c r="AFU25" s="88"/>
      <c r="AFV25" s="88"/>
      <c r="AFW25" s="88"/>
      <c r="AFX25" s="88"/>
      <c r="AFY25" s="88"/>
      <c r="AFZ25" s="88"/>
      <c r="AGA25" s="88"/>
      <c r="AGB25" s="88"/>
      <c r="AGC25" s="88"/>
      <c r="AGD25" s="88"/>
      <c r="AGE25" s="88"/>
      <c r="AGF25" s="88"/>
      <c r="AGG25" s="88"/>
      <c r="AGH25" s="88"/>
      <c r="AGI25" s="88"/>
      <c r="AGJ25" s="88"/>
      <c r="AGK25" s="88"/>
      <c r="AGL25" s="88"/>
      <c r="AGM25" s="88"/>
      <c r="AGN25" s="88"/>
      <c r="AGO25" s="88"/>
      <c r="AGP25" s="88"/>
      <c r="AGQ25" s="88"/>
      <c r="AGR25" s="88"/>
      <c r="AGS25" s="88"/>
      <c r="AGT25" s="88"/>
      <c r="AGU25" s="88"/>
      <c r="AGV25" s="88"/>
      <c r="AGW25" s="88"/>
      <c r="AGX25" s="88"/>
      <c r="AGY25" s="88"/>
      <c r="AGZ25" s="88"/>
      <c r="AHA25" s="88"/>
      <c r="AHB25" s="88"/>
      <c r="AHC25" s="88"/>
      <c r="AHD25" s="88"/>
      <c r="AHE25" s="88"/>
      <c r="AHF25" s="88"/>
      <c r="AHG25" s="88"/>
      <c r="AHH25" s="88"/>
      <c r="AHI25" s="88"/>
      <c r="AHJ25" s="88"/>
      <c r="AHK25" s="88"/>
      <c r="AHL25" s="88"/>
      <c r="AHM25" s="88"/>
      <c r="AHN25" s="88"/>
      <c r="AHO25" s="88"/>
      <c r="AHP25" s="88"/>
      <c r="AHQ25" s="88"/>
      <c r="AHR25" s="88"/>
      <c r="AHS25" s="88"/>
      <c r="AHT25" s="88"/>
      <c r="AHU25" s="88"/>
      <c r="AHV25" s="88"/>
      <c r="AHW25" s="88"/>
      <c r="AHX25" s="88"/>
      <c r="AHY25" s="88"/>
      <c r="AHZ25" s="88"/>
      <c r="AIA25" s="88"/>
      <c r="AIB25" s="88"/>
      <c r="AIC25" s="88"/>
      <c r="AID25" s="88"/>
      <c r="AIE25" s="88"/>
      <c r="AIF25" s="88"/>
      <c r="AIG25" s="88"/>
      <c r="AIH25" s="88"/>
      <c r="AII25" s="88"/>
      <c r="AIJ25" s="88"/>
      <c r="AIK25" s="88"/>
      <c r="AIL25" s="88"/>
      <c r="AIM25" s="88"/>
      <c r="AIN25" s="88"/>
      <c r="AIO25" s="88"/>
      <c r="AIP25" s="88"/>
      <c r="AIQ25" s="88"/>
      <c r="AIR25" s="88"/>
      <c r="AIS25" s="88"/>
      <c r="AIT25" s="88"/>
      <c r="AIU25" s="88"/>
      <c r="AIV25" s="88"/>
      <c r="AIW25" s="88"/>
      <c r="AIX25" s="88"/>
      <c r="AIY25" s="88"/>
      <c r="AIZ25" s="88"/>
      <c r="AJA25" s="88"/>
      <c r="AJB25" s="88"/>
      <c r="AJC25" s="88"/>
      <c r="AJD25" s="88"/>
      <c r="AJE25" s="88"/>
      <c r="AJF25" s="88"/>
      <c r="AJG25" s="88"/>
      <c r="AJH25" s="88"/>
      <c r="AJI25" s="88"/>
      <c r="AJJ25" s="88"/>
      <c r="AJK25" s="88"/>
      <c r="AJL25" s="88"/>
      <c r="AJM25" s="88"/>
      <c r="AJN25" s="88"/>
      <c r="AJO25" s="88"/>
      <c r="AJP25" s="88"/>
      <c r="AJQ25" s="88"/>
      <c r="AJR25" s="88"/>
      <c r="AJS25" s="88"/>
      <c r="AJT25" s="88"/>
      <c r="AJU25" s="88"/>
      <c r="AJV25" s="88"/>
      <c r="AJW25" s="88"/>
      <c r="AJX25" s="88"/>
      <c r="AJY25" s="88"/>
      <c r="AJZ25" s="88"/>
      <c r="AKA25" s="88"/>
      <c r="AKB25" s="88"/>
      <c r="AKC25" s="88"/>
      <c r="AKD25" s="88"/>
      <c r="AKE25" s="88"/>
      <c r="AKF25" s="88"/>
      <c r="AKG25" s="88"/>
      <c r="AKH25" s="88"/>
      <c r="AKI25" s="88"/>
      <c r="AKJ25" s="88"/>
      <c r="AKK25" s="88"/>
      <c r="AKL25" s="88"/>
      <c r="AKM25" s="88"/>
      <c r="AKN25" s="88"/>
      <c r="AKO25" s="88"/>
      <c r="AKP25" s="88"/>
      <c r="AKQ25" s="88"/>
      <c r="AKR25" s="88"/>
      <c r="AKS25" s="88"/>
      <c r="AKT25" s="88"/>
      <c r="AKU25" s="88"/>
      <c r="AKV25" s="88"/>
      <c r="AKW25" s="88"/>
      <c r="AKX25" s="88"/>
      <c r="AKY25" s="88"/>
      <c r="AKZ25" s="88"/>
      <c r="ALA25" s="88"/>
      <c r="ALB25" s="88"/>
      <c r="ALC25" s="88"/>
      <c r="ALD25" s="88"/>
      <c r="ALE25" s="88"/>
      <c r="ALF25" s="88"/>
      <c r="ALG25" s="88"/>
      <c r="ALH25" s="88"/>
      <c r="ALI25" s="88"/>
      <c r="ALJ25" s="88"/>
      <c r="ALK25" s="88"/>
      <c r="ALL25" s="88"/>
      <c r="ALM25" s="88"/>
      <c r="ALN25" s="88"/>
      <c r="ALO25" s="88"/>
      <c r="ALP25" s="88"/>
      <c r="ALQ25" s="88"/>
      <c r="ALR25" s="88"/>
      <c r="ALS25" s="88"/>
      <c r="ALT25" s="88"/>
      <c r="ALU25" s="88"/>
      <c r="ALV25" s="88"/>
      <c r="ALW25" s="88"/>
      <c r="ALX25" s="88"/>
      <c r="ALY25" s="88"/>
    </row>
    <row r="26" spans="1:1013" ht="95.45" customHeight="1" x14ac:dyDescent="0.25">
      <c r="A26" s="38" t="s">
        <v>96</v>
      </c>
      <c r="B26" s="13" t="s">
        <v>97</v>
      </c>
      <c r="C26" s="67" t="s">
        <v>98</v>
      </c>
      <c r="D26" s="11" t="s">
        <v>51</v>
      </c>
      <c r="E26" s="67" t="s">
        <v>11</v>
      </c>
      <c r="F26" s="68" t="s">
        <v>28</v>
      </c>
      <c r="G26" s="51">
        <v>200</v>
      </c>
      <c r="H26" s="15"/>
      <c r="I26" s="15"/>
    </row>
    <row r="27" spans="1:1013" ht="95.45" customHeight="1" x14ac:dyDescent="0.25">
      <c r="A27" s="16" t="s">
        <v>120</v>
      </c>
      <c r="B27" s="16" t="s">
        <v>121</v>
      </c>
      <c r="C27" s="72" t="s">
        <v>122</v>
      </c>
      <c r="D27" s="72" t="s">
        <v>21</v>
      </c>
      <c r="E27" s="72" t="s">
        <v>19</v>
      </c>
      <c r="F27" s="74">
        <v>4600</v>
      </c>
      <c r="G27" s="14">
        <v>5892.6</v>
      </c>
      <c r="H27" s="19"/>
      <c r="I27" s="19"/>
    </row>
    <row r="28" spans="1:1013" ht="95.45" customHeight="1" x14ac:dyDescent="0.25">
      <c r="A28" s="16" t="s">
        <v>243</v>
      </c>
      <c r="B28" s="16" t="s">
        <v>99</v>
      </c>
      <c r="C28" s="72" t="s">
        <v>100</v>
      </c>
      <c r="D28" s="72" t="s">
        <v>21</v>
      </c>
      <c r="E28" s="72" t="s">
        <v>19</v>
      </c>
      <c r="F28" s="74">
        <v>1396</v>
      </c>
      <c r="G28" s="14">
        <v>2032</v>
      </c>
      <c r="H28" s="19"/>
      <c r="I28" s="19"/>
    </row>
    <row r="29" spans="1:1013" ht="95.45" customHeight="1" x14ac:dyDescent="0.25">
      <c r="A29" s="13" t="s">
        <v>152</v>
      </c>
      <c r="B29" s="69" t="s">
        <v>104</v>
      </c>
      <c r="C29" s="13" t="s">
        <v>103</v>
      </c>
      <c r="D29" s="67" t="s">
        <v>105</v>
      </c>
      <c r="E29" s="67" t="s">
        <v>19</v>
      </c>
      <c r="F29" s="68" t="s">
        <v>106</v>
      </c>
      <c r="G29" s="27">
        <v>3450</v>
      </c>
      <c r="H29" s="50"/>
      <c r="I29" s="50"/>
    </row>
    <row r="30" spans="1:1013" ht="95.45" customHeight="1" x14ac:dyDescent="0.25">
      <c r="A30" s="13" t="s">
        <v>326</v>
      </c>
      <c r="B30" s="69" t="s">
        <v>328</v>
      </c>
      <c r="C30" s="69" t="s">
        <v>327</v>
      </c>
      <c r="D30" s="67" t="s">
        <v>329</v>
      </c>
      <c r="E30" s="67" t="s">
        <v>19</v>
      </c>
      <c r="F30" s="68">
        <v>500</v>
      </c>
      <c r="G30" s="34"/>
      <c r="H30" s="27">
        <v>500</v>
      </c>
      <c r="I30" s="50"/>
    </row>
    <row r="31" spans="1:1013" ht="95.45" customHeight="1" x14ac:dyDescent="0.25">
      <c r="A31" s="38" t="s">
        <v>125</v>
      </c>
      <c r="B31" s="13" t="s">
        <v>111</v>
      </c>
      <c r="C31" s="13" t="s">
        <v>110</v>
      </c>
      <c r="D31" s="72" t="s">
        <v>21</v>
      </c>
      <c r="E31" s="67" t="s">
        <v>19</v>
      </c>
      <c r="F31" s="68">
        <v>2500</v>
      </c>
      <c r="G31" s="51">
        <v>2567.0300000000002</v>
      </c>
      <c r="H31" s="15"/>
      <c r="I31" s="15"/>
    </row>
    <row r="32" spans="1:1013" ht="95.45" customHeight="1" x14ac:dyDescent="0.25">
      <c r="A32" s="58" t="s">
        <v>108</v>
      </c>
      <c r="B32" s="73" t="s">
        <v>109</v>
      </c>
      <c r="C32" s="20" t="s">
        <v>358</v>
      </c>
      <c r="D32" s="10" t="s">
        <v>36</v>
      </c>
      <c r="E32" s="73" t="s">
        <v>11</v>
      </c>
      <c r="F32" s="22" t="s">
        <v>37</v>
      </c>
      <c r="G32" s="51">
        <v>455.72</v>
      </c>
      <c r="H32" s="15"/>
      <c r="I32" s="15"/>
    </row>
    <row r="33" spans="1:1013" ht="95.45" customHeight="1" x14ac:dyDescent="0.25">
      <c r="A33" s="69" t="s">
        <v>113</v>
      </c>
      <c r="B33" s="67" t="s">
        <v>114</v>
      </c>
      <c r="C33" s="21" t="s">
        <v>358</v>
      </c>
      <c r="D33" s="11" t="s">
        <v>36</v>
      </c>
      <c r="E33" s="67" t="s">
        <v>11</v>
      </c>
      <c r="F33" s="23" t="s">
        <v>37</v>
      </c>
      <c r="G33" s="51">
        <v>800</v>
      </c>
      <c r="H33" s="15"/>
      <c r="I33" s="15"/>
    </row>
    <row r="34" spans="1:1013" ht="95.45" customHeight="1" x14ac:dyDescent="0.25">
      <c r="A34" s="69" t="s">
        <v>138</v>
      </c>
      <c r="B34" s="67" t="s">
        <v>139</v>
      </c>
      <c r="C34" s="21" t="s">
        <v>143</v>
      </c>
      <c r="D34" s="67" t="s">
        <v>21</v>
      </c>
      <c r="E34" s="67" t="s">
        <v>19</v>
      </c>
      <c r="F34" s="23" t="s">
        <v>144</v>
      </c>
      <c r="G34" s="51">
        <v>416</v>
      </c>
      <c r="H34" s="15"/>
      <c r="I34" s="15"/>
    </row>
    <row r="35" spans="1:1013" ht="95.45" customHeight="1" x14ac:dyDescent="0.25">
      <c r="A35" s="69" t="s">
        <v>125</v>
      </c>
      <c r="B35" s="67" t="s">
        <v>140</v>
      </c>
      <c r="C35" s="21" t="s">
        <v>141</v>
      </c>
      <c r="D35" s="67" t="s">
        <v>21</v>
      </c>
      <c r="E35" s="67" t="s">
        <v>19</v>
      </c>
      <c r="F35" s="23" t="s">
        <v>142</v>
      </c>
      <c r="G35" s="55">
        <v>1457.35</v>
      </c>
      <c r="H35" s="15"/>
      <c r="I35" s="15"/>
    </row>
    <row r="36" spans="1:1013" ht="95.45" customHeight="1" x14ac:dyDescent="0.25">
      <c r="A36" s="69" t="s">
        <v>115</v>
      </c>
      <c r="B36" s="67" t="s">
        <v>116</v>
      </c>
      <c r="C36" s="21" t="s">
        <v>117</v>
      </c>
      <c r="D36" s="67" t="s">
        <v>119</v>
      </c>
      <c r="E36" s="67" t="s">
        <v>19</v>
      </c>
      <c r="F36" s="23" t="s">
        <v>118</v>
      </c>
      <c r="G36" s="55">
        <v>15000</v>
      </c>
      <c r="H36" s="15"/>
      <c r="I36" s="15"/>
    </row>
    <row r="37" spans="1:1013" s="89" customFormat="1" ht="116.25" customHeight="1" x14ac:dyDescent="0.25">
      <c r="A37" s="69" t="s">
        <v>159</v>
      </c>
      <c r="B37" s="67" t="s">
        <v>160</v>
      </c>
      <c r="C37" s="21" t="s">
        <v>161</v>
      </c>
      <c r="D37" s="67" t="s">
        <v>21</v>
      </c>
      <c r="E37" s="67" t="s">
        <v>19</v>
      </c>
      <c r="F37" s="23">
        <v>17800</v>
      </c>
      <c r="G37" s="55">
        <v>9400</v>
      </c>
      <c r="H37" s="27">
        <v>2200</v>
      </c>
      <c r="I37" s="27">
        <v>2200</v>
      </c>
      <c r="J37" s="3"/>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c r="IW37" s="88"/>
      <c r="IX37" s="88"/>
      <c r="IY37" s="88"/>
      <c r="IZ37" s="88"/>
      <c r="JA37" s="88"/>
      <c r="JB37" s="88"/>
      <c r="JC37" s="88"/>
      <c r="JD37" s="88"/>
      <c r="JE37" s="88"/>
      <c r="JF37" s="88"/>
      <c r="JG37" s="88"/>
      <c r="JH37" s="88"/>
      <c r="JI37" s="88"/>
      <c r="JJ37" s="88"/>
      <c r="JK37" s="88"/>
      <c r="JL37" s="88"/>
      <c r="JM37" s="88"/>
      <c r="JN37" s="88"/>
      <c r="JO37" s="88"/>
      <c r="JP37" s="88"/>
      <c r="JQ37" s="88"/>
      <c r="JR37" s="88"/>
      <c r="JS37" s="88"/>
      <c r="JT37" s="88"/>
      <c r="JU37" s="88"/>
      <c r="JV37" s="88"/>
      <c r="JW37" s="88"/>
      <c r="JX37" s="88"/>
      <c r="JY37" s="88"/>
      <c r="JZ37" s="88"/>
      <c r="KA37" s="88"/>
      <c r="KB37" s="88"/>
      <c r="KC37" s="88"/>
      <c r="KD37" s="88"/>
      <c r="KE37" s="88"/>
      <c r="KF37" s="88"/>
      <c r="KG37" s="88"/>
      <c r="KH37" s="88"/>
      <c r="KI37" s="88"/>
      <c r="KJ37" s="88"/>
      <c r="KK37" s="88"/>
      <c r="KL37" s="88"/>
      <c r="KM37" s="88"/>
      <c r="KN37" s="88"/>
      <c r="KO37" s="88"/>
      <c r="KP37" s="88"/>
      <c r="KQ37" s="88"/>
      <c r="KR37" s="88"/>
      <c r="KS37" s="88"/>
      <c r="KT37" s="88"/>
      <c r="KU37" s="88"/>
      <c r="KV37" s="88"/>
      <c r="KW37" s="88"/>
      <c r="KX37" s="88"/>
      <c r="KY37" s="88"/>
      <c r="KZ37" s="88"/>
      <c r="LA37" s="88"/>
      <c r="LB37" s="88"/>
      <c r="LC37" s="88"/>
      <c r="LD37" s="88"/>
      <c r="LE37" s="88"/>
      <c r="LF37" s="88"/>
      <c r="LG37" s="88"/>
      <c r="LH37" s="88"/>
      <c r="LI37" s="88"/>
      <c r="LJ37" s="88"/>
      <c r="LK37" s="88"/>
      <c r="LL37" s="88"/>
      <c r="LM37" s="88"/>
      <c r="LN37" s="88"/>
      <c r="LO37" s="88"/>
      <c r="LP37" s="88"/>
      <c r="LQ37" s="88"/>
      <c r="LR37" s="88"/>
      <c r="LS37" s="88"/>
      <c r="LT37" s="88"/>
      <c r="LU37" s="88"/>
      <c r="LV37" s="88"/>
      <c r="LW37" s="88"/>
      <c r="LX37" s="88"/>
      <c r="LY37" s="88"/>
      <c r="LZ37" s="88"/>
      <c r="MA37" s="88"/>
      <c r="MB37" s="88"/>
      <c r="MC37" s="88"/>
      <c r="MD37" s="88"/>
      <c r="ME37" s="88"/>
      <c r="MF37" s="88"/>
      <c r="MG37" s="88"/>
      <c r="MH37" s="88"/>
      <c r="MI37" s="88"/>
      <c r="MJ37" s="88"/>
      <c r="MK37" s="88"/>
      <c r="ML37" s="88"/>
      <c r="MM37" s="88"/>
      <c r="MN37" s="88"/>
      <c r="MO37" s="88"/>
      <c r="MP37" s="88"/>
      <c r="MQ37" s="88"/>
      <c r="MR37" s="88"/>
      <c r="MS37" s="88"/>
      <c r="MT37" s="88"/>
      <c r="MU37" s="88"/>
      <c r="MV37" s="88"/>
      <c r="MW37" s="88"/>
      <c r="MX37" s="88"/>
      <c r="MY37" s="88"/>
      <c r="MZ37" s="88"/>
      <c r="NA37" s="88"/>
      <c r="NB37" s="88"/>
      <c r="NC37" s="88"/>
      <c r="ND37" s="88"/>
      <c r="NE37" s="88"/>
      <c r="NF37" s="88"/>
      <c r="NG37" s="88"/>
      <c r="NH37" s="88"/>
      <c r="NI37" s="88"/>
      <c r="NJ37" s="88"/>
      <c r="NK37" s="88"/>
      <c r="NL37" s="88"/>
      <c r="NM37" s="88"/>
      <c r="NN37" s="88"/>
      <c r="NO37" s="88"/>
      <c r="NP37" s="88"/>
      <c r="NQ37" s="88"/>
      <c r="NR37" s="88"/>
      <c r="NS37" s="88"/>
      <c r="NT37" s="88"/>
      <c r="NU37" s="88"/>
      <c r="NV37" s="88"/>
      <c r="NW37" s="88"/>
      <c r="NX37" s="88"/>
      <c r="NY37" s="88"/>
      <c r="NZ37" s="88"/>
      <c r="OA37" s="88"/>
      <c r="OB37" s="88"/>
      <c r="OC37" s="88"/>
      <c r="OD37" s="88"/>
      <c r="OE37" s="88"/>
      <c r="OF37" s="88"/>
      <c r="OG37" s="88"/>
      <c r="OH37" s="88"/>
      <c r="OI37" s="88"/>
      <c r="OJ37" s="88"/>
      <c r="OK37" s="88"/>
      <c r="OL37" s="88"/>
      <c r="OM37" s="88"/>
      <c r="ON37" s="88"/>
      <c r="OO37" s="88"/>
      <c r="OP37" s="88"/>
      <c r="OQ37" s="88"/>
      <c r="OR37" s="88"/>
      <c r="OS37" s="88"/>
      <c r="OT37" s="88"/>
      <c r="OU37" s="88"/>
      <c r="OV37" s="88"/>
      <c r="OW37" s="88"/>
      <c r="OX37" s="88"/>
      <c r="OY37" s="88"/>
      <c r="OZ37" s="88"/>
      <c r="PA37" s="88"/>
      <c r="PB37" s="88"/>
      <c r="PC37" s="88"/>
      <c r="PD37" s="88"/>
      <c r="PE37" s="88"/>
      <c r="PF37" s="88"/>
      <c r="PG37" s="88"/>
      <c r="PH37" s="88"/>
      <c r="PI37" s="88"/>
      <c r="PJ37" s="88"/>
      <c r="PK37" s="88"/>
      <c r="PL37" s="88"/>
      <c r="PM37" s="88"/>
      <c r="PN37" s="88"/>
      <c r="PO37" s="88"/>
      <c r="PP37" s="88"/>
      <c r="PQ37" s="88"/>
      <c r="PR37" s="88"/>
      <c r="PS37" s="88"/>
      <c r="PT37" s="88"/>
      <c r="PU37" s="88"/>
      <c r="PV37" s="88"/>
      <c r="PW37" s="88"/>
      <c r="PX37" s="88"/>
      <c r="PY37" s="88"/>
      <c r="PZ37" s="88"/>
      <c r="QA37" s="88"/>
      <c r="QB37" s="88"/>
      <c r="QC37" s="88"/>
      <c r="QD37" s="88"/>
      <c r="QE37" s="88"/>
      <c r="QF37" s="88"/>
      <c r="QG37" s="88"/>
      <c r="QH37" s="88"/>
      <c r="QI37" s="88"/>
      <c r="QJ37" s="88"/>
      <c r="QK37" s="88"/>
      <c r="QL37" s="88"/>
      <c r="QM37" s="88"/>
      <c r="QN37" s="88"/>
      <c r="QO37" s="88"/>
      <c r="QP37" s="88"/>
      <c r="QQ37" s="88"/>
      <c r="QR37" s="88"/>
      <c r="QS37" s="88"/>
      <c r="QT37" s="88"/>
      <c r="QU37" s="88"/>
      <c r="QV37" s="88"/>
      <c r="QW37" s="88"/>
      <c r="QX37" s="88"/>
      <c r="QY37" s="88"/>
      <c r="QZ37" s="88"/>
      <c r="RA37" s="88"/>
      <c r="RB37" s="88"/>
      <c r="RC37" s="88"/>
      <c r="RD37" s="88"/>
      <c r="RE37" s="88"/>
      <c r="RF37" s="88"/>
      <c r="RG37" s="88"/>
      <c r="RH37" s="88"/>
      <c r="RI37" s="88"/>
      <c r="RJ37" s="88"/>
      <c r="RK37" s="88"/>
      <c r="RL37" s="88"/>
      <c r="RM37" s="88"/>
      <c r="RN37" s="88"/>
      <c r="RO37" s="88"/>
      <c r="RP37" s="88"/>
      <c r="RQ37" s="88"/>
      <c r="RR37" s="88"/>
      <c r="RS37" s="88"/>
      <c r="RT37" s="88"/>
      <c r="RU37" s="88"/>
      <c r="RV37" s="88"/>
      <c r="RW37" s="88"/>
      <c r="RX37" s="88"/>
      <c r="RY37" s="88"/>
      <c r="RZ37" s="88"/>
      <c r="SA37" s="88"/>
      <c r="SB37" s="88"/>
      <c r="SC37" s="88"/>
      <c r="SD37" s="88"/>
      <c r="SE37" s="88"/>
      <c r="SF37" s="88"/>
      <c r="SG37" s="88"/>
      <c r="SH37" s="88"/>
      <c r="SI37" s="88"/>
      <c r="SJ37" s="88"/>
      <c r="SK37" s="88"/>
      <c r="SL37" s="88"/>
      <c r="SM37" s="88"/>
      <c r="SN37" s="88"/>
      <c r="SO37" s="88"/>
      <c r="SP37" s="88"/>
      <c r="SQ37" s="88"/>
      <c r="SR37" s="88"/>
      <c r="SS37" s="88"/>
      <c r="ST37" s="88"/>
      <c r="SU37" s="88"/>
      <c r="SV37" s="88"/>
      <c r="SW37" s="88"/>
      <c r="SX37" s="88"/>
      <c r="SY37" s="88"/>
      <c r="SZ37" s="88"/>
      <c r="TA37" s="88"/>
      <c r="TB37" s="88"/>
      <c r="TC37" s="88"/>
      <c r="TD37" s="88"/>
      <c r="TE37" s="88"/>
      <c r="TF37" s="88"/>
      <c r="TG37" s="88"/>
      <c r="TH37" s="88"/>
      <c r="TI37" s="88"/>
      <c r="TJ37" s="88"/>
      <c r="TK37" s="88"/>
      <c r="TL37" s="88"/>
      <c r="TM37" s="88"/>
      <c r="TN37" s="88"/>
      <c r="TO37" s="88"/>
      <c r="TP37" s="88"/>
      <c r="TQ37" s="88"/>
      <c r="TR37" s="88"/>
      <c r="TS37" s="88"/>
      <c r="TT37" s="88"/>
      <c r="TU37" s="88"/>
      <c r="TV37" s="88"/>
      <c r="TW37" s="88"/>
      <c r="TX37" s="88"/>
      <c r="TY37" s="88"/>
      <c r="TZ37" s="88"/>
      <c r="UA37" s="88"/>
      <c r="UB37" s="88"/>
      <c r="UC37" s="88"/>
      <c r="UD37" s="88"/>
      <c r="UE37" s="88"/>
      <c r="UF37" s="88"/>
      <c r="UG37" s="88"/>
      <c r="UH37" s="88"/>
      <c r="UI37" s="88"/>
      <c r="UJ37" s="88"/>
      <c r="UK37" s="88"/>
      <c r="UL37" s="88"/>
      <c r="UM37" s="88"/>
      <c r="UN37" s="88"/>
      <c r="UO37" s="88"/>
      <c r="UP37" s="88"/>
      <c r="UQ37" s="88"/>
      <c r="UR37" s="88"/>
      <c r="US37" s="88"/>
      <c r="UT37" s="88"/>
      <c r="UU37" s="88"/>
      <c r="UV37" s="88"/>
      <c r="UW37" s="88"/>
      <c r="UX37" s="88"/>
      <c r="UY37" s="88"/>
      <c r="UZ37" s="88"/>
      <c r="VA37" s="88"/>
      <c r="VB37" s="88"/>
      <c r="VC37" s="88"/>
      <c r="VD37" s="88"/>
      <c r="VE37" s="88"/>
      <c r="VF37" s="88"/>
      <c r="VG37" s="88"/>
      <c r="VH37" s="88"/>
      <c r="VI37" s="88"/>
      <c r="VJ37" s="88"/>
      <c r="VK37" s="88"/>
      <c r="VL37" s="88"/>
      <c r="VM37" s="88"/>
      <c r="VN37" s="88"/>
      <c r="VO37" s="88"/>
      <c r="VP37" s="88"/>
      <c r="VQ37" s="88"/>
      <c r="VR37" s="88"/>
      <c r="VS37" s="88"/>
      <c r="VT37" s="88"/>
      <c r="VU37" s="88"/>
      <c r="VV37" s="88"/>
      <c r="VW37" s="88"/>
      <c r="VX37" s="88"/>
      <c r="VY37" s="88"/>
      <c r="VZ37" s="88"/>
      <c r="WA37" s="88"/>
      <c r="WB37" s="88"/>
      <c r="WC37" s="88"/>
      <c r="WD37" s="88"/>
      <c r="WE37" s="88"/>
      <c r="WF37" s="88"/>
      <c r="WG37" s="88"/>
      <c r="WH37" s="88"/>
      <c r="WI37" s="88"/>
      <c r="WJ37" s="88"/>
      <c r="WK37" s="88"/>
      <c r="WL37" s="88"/>
      <c r="WM37" s="88"/>
      <c r="WN37" s="88"/>
      <c r="WO37" s="88"/>
      <c r="WP37" s="88"/>
      <c r="WQ37" s="88"/>
      <c r="WR37" s="88"/>
      <c r="WS37" s="88"/>
      <c r="WT37" s="88"/>
      <c r="WU37" s="88"/>
      <c r="WV37" s="88"/>
      <c r="WW37" s="88"/>
      <c r="WX37" s="88"/>
      <c r="WY37" s="88"/>
      <c r="WZ37" s="88"/>
      <c r="XA37" s="88"/>
      <c r="XB37" s="88"/>
      <c r="XC37" s="88"/>
      <c r="XD37" s="88"/>
      <c r="XE37" s="88"/>
      <c r="XF37" s="88"/>
      <c r="XG37" s="88"/>
      <c r="XH37" s="88"/>
      <c r="XI37" s="88"/>
      <c r="XJ37" s="88"/>
      <c r="XK37" s="88"/>
      <c r="XL37" s="88"/>
      <c r="XM37" s="88"/>
      <c r="XN37" s="88"/>
      <c r="XO37" s="88"/>
      <c r="XP37" s="88"/>
      <c r="XQ37" s="88"/>
      <c r="XR37" s="88"/>
      <c r="XS37" s="88"/>
      <c r="XT37" s="88"/>
      <c r="XU37" s="88"/>
      <c r="XV37" s="88"/>
      <c r="XW37" s="88"/>
      <c r="XX37" s="88"/>
      <c r="XY37" s="88"/>
      <c r="XZ37" s="88"/>
      <c r="YA37" s="88"/>
      <c r="YB37" s="88"/>
      <c r="YC37" s="88"/>
      <c r="YD37" s="88"/>
      <c r="YE37" s="88"/>
      <c r="YF37" s="88"/>
      <c r="YG37" s="88"/>
      <c r="YH37" s="88"/>
      <c r="YI37" s="88"/>
      <c r="YJ37" s="88"/>
      <c r="YK37" s="88"/>
      <c r="YL37" s="88"/>
      <c r="YM37" s="88"/>
      <c r="YN37" s="88"/>
      <c r="YO37" s="88"/>
      <c r="YP37" s="88"/>
      <c r="YQ37" s="88"/>
      <c r="YR37" s="88"/>
      <c r="YS37" s="88"/>
      <c r="YT37" s="88"/>
      <c r="YU37" s="88"/>
      <c r="YV37" s="88"/>
      <c r="YW37" s="88"/>
      <c r="YX37" s="88"/>
      <c r="YY37" s="88"/>
      <c r="YZ37" s="88"/>
      <c r="ZA37" s="88"/>
      <c r="ZB37" s="88"/>
      <c r="ZC37" s="88"/>
      <c r="ZD37" s="88"/>
      <c r="ZE37" s="88"/>
      <c r="ZF37" s="88"/>
      <c r="ZG37" s="88"/>
      <c r="ZH37" s="88"/>
      <c r="ZI37" s="88"/>
      <c r="ZJ37" s="88"/>
      <c r="ZK37" s="88"/>
      <c r="ZL37" s="88"/>
      <c r="ZM37" s="88"/>
      <c r="ZN37" s="88"/>
      <c r="ZO37" s="88"/>
      <c r="ZP37" s="88"/>
      <c r="ZQ37" s="88"/>
      <c r="ZR37" s="88"/>
      <c r="ZS37" s="88"/>
      <c r="ZT37" s="88"/>
      <c r="ZU37" s="88"/>
      <c r="ZV37" s="88"/>
      <c r="ZW37" s="88"/>
      <c r="ZX37" s="88"/>
      <c r="ZY37" s="88"/>
      <c r="ZZ37" s="88"/>
      <c r="AAA37" s="88"/>
      <c r="AAB37" s="88"/>
      <c r="AAC37" s="88"/>
      <c r="AAD37" s="88"/>
      <c r="AAE37" s="88"/>
      <c r="AAF37" s="88"/>
      <c r="AAG37" s="88"/>
      <c r="AAH37" s="88"/>
      <c r="AAI37" s="88"/>
      <c r="AAJ37" s="88"/>
      <c r="AAK37" s="88"/>
      <c r="AAL37" s="88"/>
      <c r="AAM37" s="88"/>
      <c r="AAN37" s="88"/>
      <c r="AAO37" s="88"/>
      <c r="AAP37" s="88"/>
      <c r="AAQ37" s="88"/>
      <c r="AAR37" s="88"/>
      <c r="AAS37" s="88"/>
      <c r="AAT37" s="88"/>
      <c r="AAU37" s="88"/>
      <c r="AAV37" s="88"/>
      <c r="AAW37" s="88"/>
      <c r="AAX37" s="88"/>
      <c r="AAY37" s="88"/>
      <c r="AAZ37" s="88"/>
      <c r="ABA37" s="88"/>
      <c r="ABB37" s="88"/>
      <c r="ABC37" s="88"/>
      <c r="ABD37" s="88"/>
      <c r="ABE37" s="88"/>
      <c r="ABF37" s="88"/>
      <c r="ABG37" s="88"/>
      <c r="ABH37" s="88"/>
      <c r="ABI37" s="88"/>
      <c r="ABJ37" s="88"/>
      <c r="ABK37" s="88"/>
      <c r="ABL37" s="88"/>
      <c r="ABM37" s="88"/>
      <c r="ABN37" s="88"/>
      <c r="ABO37" s="88"/>
      <c r="ABP37" s="88"/>
      <c r="ABQ37" s="88"/>
      <c r="ABR37" s="88"/>
      <c r="ABS37" s="88"/>
      <c r="ABT37" s="88"/>
      <c r="ABU37" s="88"/>
      <c r="ABV37" s="88"/>
      <c r="ABW37" s="88"/>
      <c r="ABX37" s="88"/>
      <c r="ABY37" s="88"/>
      <c r="ABZ37" s="88"/>
      <c r="ACA37" s="88"/>
      <c r="ACB37" s="88"/>
      <c r="ACC37" s="88"/>
      <c r="ACD37" s="88"/>
      <c r="ACE37" s="88"/>
      <c r="ACF37" s="88"/>
      <c r="ACG37" s="88"/>
      <c r="ACH37" s="88"/>
      <c r="ACI37" s="88"/>
      <c r="ACJ37" s="88"/>
      <c r="ACK37" s="88"/>
      <c r="ACL37" s="88"/>
      <c r="ACM37" s="88"/>
      <c r="ACN37" s="88"/>
      <c r="ACO37" s="88"/>
      <c r="ACP37" s="88"/>
      <c r="ACQ37" s="88"/>
      <c r="ACR37" s="88"/>
      <c r="ACS37" s="88"/>
      <c r="ACT37" s="88"/>
      <c r="ACU37" s="88"/>
      <c r="ACV37" s="88"/>
      <c r="ACW37" s="88"/>
      <c r="ACX37" s="88"/>
      <c r="ACY37" s="88"/>
      <c r="ACZ37" s="88"/>
      <c r="ADA37" s="88"/>
      <c r="ADB37" s="88"/>
      <c r="ADC37" s="88"/>
      <c r="ADD37" s="88"/>
      <c r="ADE37" s="88"/>
      <c r="ADF37" s="88"/>
      <c r="ADG37" s="88"/>
      <c r="ADH37" s="88"/>
      <c r="ADI37" s="88"/>
      <c r="ADJ37" s="88"/>
      <c r="ADK37" s="88"/>
      <c r="ADL37" s="88"/>
      <c r="ADM37" s="88"/>
      <c r="ADN37" s="88"/>
      <c r="ADO37" s="88"/>
      <c r="ADP37" s="88"/>
      <c r="ADQ37" s="88"/>
      <c r="ADR37" s="88"/>
      <c r="ADS37" s="88"/>
      <c r="ADT37" s="88"/>
      <c r="ADU37" s="88"/>
      <c r="ADV37" s="88"/>
      <c r="ADW37" s="88"/>
      <c r="ADX37" s="88"/>
      <c r="ADY37" s="88"/>
      <c r="ADZ37" s="88"/>
      <c r="AEA37" s="88"/>
      <c r="AEB37" s="88"/>
      <c r="AEC37" s="88"/>
      <c r="AED37" s="88"/>
      <c r="AEE37" s="88"/>
      <c r="AEF37" s="88"/>
      <c r="AEG37" s="88"/>
      <c r="AEH37" s="88"/>
      <c r="AEI37" s="88"/>
      <c r="AEJ37" s="88"/>
      <c r="AEK37" s="88"/>
      <c r="AEL37" s="88"/>
      <c r="AEM37" s="88"/>
      <c r="AEN37" s="88"/>
      <c r="AEO37" s="88"/>
      <c r="AEP37" s="88"/>
      <c r="AEQ37" s="88"/>
      <c r="AER37" s="88"/>
      <c r="AES37" s="88"/>
      <c r="AET37" s="88"/>
      <c r="AEU37" s="88"/>
      <c r="AEV37" s="88"/>
      <c r="AEW37" s="88"/>
      <c r="AEX37" s="88"/>
      <c r="AEY37" s="88"/>
      <c r="AEZ37" s="88"/>
      <c r="AFA37" s="88"/>
      <c r="AFB37" s="88"/>
      <c r="AFC37" s="88"/>
      <c r="AFD37" s="88"/>
      <c r="AFE37" s="88"/>
      <c r="AFF37" s="88"/>
      <c r="AFG37" s="88"/>
      <c r="AFH37" s="88"/>
      <c r="AFI37" s="88"/>
      <c r="AFJ37" s="88"/>
      <c r="AFK37" s="88"/>
      <c r="AFL37" s="88"/>
      <c r="AFM37" s="88"/>
      <c r="AFN37" s="88"/>
      <c r="AFO37" s="88"/>
      <c r="AFP37" s="88"/>
      <c r="AFQ37" s="88"/>
      <c r="AFR37" s="88"/>
      <c r="AFS37" s="88"/>
      <c r="AFT37" s="88"/>
      <c r="AFU37" s="88"/>
      <c r="AFV37" s="88"/>
      <c r="AFW37" s="88"/>
      <c r="AFX37" s="88"/>
      <c r="AFY37" s="88"/>
      <c r="AFZ37" s="88"/>
      <c r="AGA37" s="88"/>
      <c r="AGB37" s="88"/>
      <c r="AGC37" s="88"/>
      <c r="AGD37" s="88"/>
      <c r="AGE37" s="88"/>
      <c r="AGF37" s="88"/>
      <c r="AGG37" s="88"/>
      <c r="AGH37" s="88"/>
      <c r="AGI37" s="88"/>
      <c r="AGJ37" s="88"/>
      <c r="AGK37" s="88"/>
      <c r="AGL37" s="88"/>
      <c r="AGM37" s="88"/>
      <c r="AGN37" s="88"/>
      <c r="AGO37" s="88"/>
      <c r="AGP37" s="88"/>
      <c r="AGQ37" s="88"/>
      <c r="AGR37" s="88"/>
      <c r="AGS37" s="88"/>
      <c r="AGT37" s="88"/>
      <c r="AGU37" s="88"/>
      <c r="AGV37" s="88"/>
      <c r="AGW37" s="88"/>
      <c r="AGX37" s="88"/>
      <c r="AGY37" s="88"/>
      <c r="AGZ37" s="88"/>
      <c r="AHA37" s="88"/>
      <c r="AHB37" s="88"/>
      <c r="AHC37" s="88"/>
      <c r="AHD37" s="88"/>
      <c r="AHE37" s="88"/>
      <c r="AHF37" s="88"/>
      <c r="AHG37" s="88"/>
      <c r="AHH37" s="88"/>
      <c r="AHI37" s="88"/>
      <c r="AHJ37" s="88"/>
      <c r="AHK37" s="88"/>
      <c r="AHL37" s="88"/>
      <c r="AHM37" s="88"/>
      <c r="AHN37" s="88"/>
      <c r="AHO37" s="88"/>
      <c r="AHP37" s="88"/>
      <c r="AHQ37" s="88"/>
      <c r="AHR37" s="88"/>
      <c r="AHS37" s="88"/>
      <c r="AHT37" s="88"/>
      <c r="AHU37" s="88"/>
      <c r="AHV37" s="88"/>
      <c r="AHW37" s="88"/>
      <c r="AHX37" s="88"/>
      <c r="AHY37" s="88"/>
      <c r="AHZ37" s="88"/>
      <c r="AIA37" s="88"/>
      <c r="AIB37" s="88"/>
      <c r="AIC37" s="88"/>
      <c r="AID37" s="88"/>
      <c r="AIE37" s="88"/>
      <c r="AIF37" s="88"/>
      <c r="AIG37" s="88"/>
      <c r="AIH37" s="88"/>
      <c r="AII37" s="88"/>
      <c r="AIJ37" s="88"/>
      <c r="AIK37" s="88"/>
      <c r="AIL37" s="88"/>
      <c r="AIM37" s="88"/>
      <c r="AIN37" s="88"/>
      <c r="AIO37" s="88"/>
      <c r="AIP37" s="88"/>
      <c r="AIQ37" s="88"/>
      <c r="AIR37" s="88"/>
      <c r="AIS37" s="88"/>
      <c r="AIT37" s="88"/>
      <c r="AIU37" s="88"/>
      <c r="AIV37" s="88"/>
      <c r="AIW37" s="88"/>
      <c r="AIX37" s="88"/>
      <c r="AIY37" s="88"/>
      <c r="AIZ37" s="88"/>
      <c r="AJA37" s="88"/>
      <c r="AJB37" s="88"/>
      <c r="AJC37" s="88"/>
      <c r="AJD37" s="88"/>
      <c r="AJE37" s="88"/>
      <c r="AJF37" s="88"/>
      <c r="AJG37" s="88"/>
      <c r="AJH37" s="88"/>
      <c r="AJI37" s="88"/>
      <c r="AJJ37" s="88"/>
      <c r="AJK37" s="88"/>
      <c r="AJL37" s="88"/>
      <c r="AJM37" s="88"/>
      <c r="AJN37" s="88"/>
      <c r="AJO37" s="88"/>
      <c r="AJP37" s="88"/>
      <c r="AJQ37" s="88"/>
      <c r="AJR37" s="88"/>
      <c r="AJS37" s="88"/>
      <c r="AJT37" s="88"/>
      <c r="AJU37" s="88"/>
      <c r="AJV37" s="88"/>
      <c r="AJW37" s="88"/>
      <c r="AJX37" s="88"/>
      <c r="AJY37" s="88"/>
      <c r="AJZ37" s="88"/>
      <c r="AKA37" s="88"/>
      <c r="AKB37" s="88"/>
      <c r="AKC37" s="88"/>
      <c r="AKD37" s="88"/>
      <c r="AKE37" s="88"/>
      <c r="AKF37" s="88"/>
      <c r="AKG37" s="88"/>
      <c r="AKH37" s="88"/>
      <c r="AKI37" s="88"/>
      <c r="AKJ37" s="88"/>
      <c r="AKK37" s="88"/>
      <c r="AKL37" s="88"/>
      <c r="AKM37" s="88"/>
      <c r="AKN37" s="88"/>
      <c r="AKO37" s="88"/>
      <c r="AKP37" s="88"/>
      <c r="AKQ37" s="88"/>
      <c r="AKR37" s="88"/>
      <c r="AKS37" s="88"/>
      <c r="AKT37" s="88"/>
      <c r="AKU37" s="88"/>
      <c r="AKV37" s="88"/>
      <c r="AKW37" s="88"/>
      <c r="AKX37" s="88"/>
      <c r="AKY37" s="88"/>
      <c r="AKZ37" s="88"/>
      <c r="ALA37" s="88"/>
      <c r="ALB37" s="88"/>
      <c r="ALC37" s="88"/>
      <c r="ALD37" s="88"/>
      <c r="ALE37" s="88"/>
      <c r="ALF37" s="88"/>
      <c r="ALG37" s="88"/>
      <c r="ALH37" s="88"/>
      <c r="ALI37" s="88"/>
      <c r="ALJ37" s="88"/>
      <c r="ALK37" s="88"/>
      <c r="ALL37" s="88"/>
      <c r="ALM37" s="88"/>
      <c r="ALN37" s="88"/>
      <c r="ALO37" s="88"/>
      <c r="ALP37" s="88"/>
      <c r="ALQ37" s="88"/>
      <c r="ALR37" s="88"/>
      <c r="ALS37" s="88"/>
      <c r="ALT37" s="88"/>
      <c r="ALU37" s="88"/>
      <c r="ALV37" s="88"/>
      <c r="ALW37" s="88"/>
      <c r="ALX37" s="88"/>
      <c r="ALY37" s="88"/>
    </row>
    <row r="38" spans="1:1013" ht="45.2" customHeight="1" x14ac:dyDescent="0.25">
      <c r="A38" s="75" t="s">
        <v>38</v>
      </c>
      <c r="B38" s="76" t="s">
        <v>128</v>
      </c>
      <c r="C38" s="76" t="s">
        <v>123</v>
      </c>
      <c r="D38" s="76" t="s">
        <v>124</v>
      </c>
      <c r="E38" s="76" t="s">
        <v>19</v>
      </c>
      <c r="F38" s="77">
        <v>12000</v>
      </c>
      <c r="G38" s="56"/>
      <c r="H38" s="57">
        <f>4000+476.3</f>
        <v>4476.3</v>
      </c>
      <c r="I38" s="57">
        <v>0</v>
      </c>
    </row>
    <row r="39" spans="1:1013" ht="47.25" customHeight="1" x14ac:dyDescent="0.25">
      <c r="A39" s="45" t="s">
        <v>27</v>
      </c>
      <c r="B39" s="46" t="s">
        <v>136</v>
      </c>
      <c r="C39" s="46" t="s">
        <v>137</v>
      </c>
      <c r="D39" s="46" t="s">
        <v>134</v>
      </c>
      <c r="E39" s="46" t="s">
        <v>19</v>
      </c>
      <c r="F39" s="51" t="s">
        <v>133</v>
      </c>
      <c r="G39" s="27">
        <v>22849.82</v>
      </c>
      <c r="H39" s="27">
        <f>6003+15490+1004.64+2139</f>
        <v>24636.639999999999</v>
      </c>
      <c r="I39" s="19"/>
    </row>
    <row r="40" spans="1:1013" ht="60" x14ac:dyDescent="0.25">
      <c r="A40" s="45" t="s">
        <v>30</v>
      </c>
      <c r="B40" s="46" t="s">
        <v>132</v>
      </c>
      <c r="C40" s="46" t="s">
        <v>135</v>
      </c>
      <c r="D40" s="46" t="s">
        <v>134</v>
      </c>
      <c r="E40" s="46" t="s">
        <v>19</v>
      </c>
      <c r="F40" s="51" t="s">
        <v>133</v>
      </c>
      <c r="G40" s="27">
        <v>14591.2</v>
      </c>
      <c r="H40" s="27">
        <f>5750+1725+1725+3680+4600+463.75</f>
        <v>17943.75</v>
      </c>
      <c r="I40" s="27">
        <v>0</v>
      </c>
    </row>
    <row r="41" spans="1:1013" ht="45" x14ac:dyDescent="0.25">
      <c r="A41" s="45" t="s">
        <v>127</v>
      </c>
      <c r="B41" s="46" t="s">
        <v>129</v>
      </c>
      <c r="C41" s="46" t="s">
        <v>130</v>
      </c>
      <c r="D41" s="46" t="s">
        <v>21</v>
      </c>
      <c r="E41" s="46" t="s">
        <v>19</v>
      </c>
      <c r="F41" s="51" t="s">
        <v>131</v>
      </c>
      <c r="G41" s="27">
        <v>6370.93</v>
      </c>
      <c r="H41" s="15"/>
      <c r="I41" s="15"/>
    </row>
    <row r="42" spans="1:1013" ht="78" customHeight="1" x14ac:dyDescent="0.25">
      <c r="A42" s="58" t="s">
        <v>148</v>
      </c>
      <c r="B42" s="73" t="s">
        <v>146</v>
      </c>
      <c r="C42" s="73" t="s">
        <v>145</v>
      </c>
      <c r="D42" s="73" t="s">
        <v>21</v>
      </c>
      <c r="E42" s="73" t="s">
        <v>19</v>
      </c>
      <c r="F42" s="78" t="s">
        <v>147</v>
      </c>
      <c r="G42" s="27">
        <v>4160</v>
      </c>
      <c r="H42" s="15"/>
      <c r="I42" s="15"/>
    </row>
    <row r="43" spans="1:1013" ht="63" x14ac:dyDescent="0.25">
      <c r="A43" s="69" t="s">
        <v>149</v>
      </c>
      <c r="B43" s="79" t="s">
        <v>151</v>
      </c>
      <c r="C43" s="21" t="s">
        <v>358</v>
      </c>
      <c r="D43" s="11" t="s">
        <v>36</v>
      </c>
      <c r="E43" s="67" t="s">
        <v>11</v>
      </c>
      <c r="F43" s="23" t="s">
        <v>37</v>
      </c>
      <c r="G43" s="15"/>
      <c r="H43" s="14">
        <v>600</v>
      </c>
      <c r="I43" s="15"/>
    </row>
    <row r="44" spans="1:1013" ht="62.25" customHeight="1" x14ac:dyDescent="0.25">
      <c r="A44" s="69" t="s">
        <v>323</v>
      </c>
      <c r="B44" s="79" t="s">
        <v>325</v>
      </c>
      <c r="C44" s="21" t="s">
        <v>324</v>
      </c>
      <c r="D44" s="11" t="s">
        <v>21</v>
      </c>
      <c r="E44" s="67" t="s">
        <v>11</v>
      </c>
      <c r="F44" s="77">
        <v>10000</v>
      </c>
      <c r="G44" s="15"/>
      <c r="H44" s="14">
        <v>9949.42</v>
      </c>
      <c r="I44" s="15"/>
    </row>
    <row r="45" spans="1:1013" ht="63" x14ac:dyDescent="0.25">
      <c r="A45" s="69" t="s">
        <v>150</v>
      </c>
      <c r="B45" s="79" t="s">
        <v>151</v>
      </c>
      <c r="C45" s="21" t="s">
        <v>358</v>
      </c>
      <c r="D45" s="11" t="s">
        <v>36</v>
      </c>
      <c r="E45" s="67" t="s">
        <v>11</v>
      </c>
      <c r="F45" s="23" t="s">
        <v>37</v>
      </c>
      <c r="G45" s="15"/>
      <c r="H45" s="14">
        <v>600</v>
      </c>
      <c r="I45" s="15"/>
    </row>
    <row r="46" spans="1:1013" ht="63" x14ac:dyDescent="0.25">
      <c r="A46" s="69" t="s">
        <v>156</v>
      </c>
      <c r="B46" s="79" t="s">
        <v>157</v>
      </c>
      <c r="C46" s="21" t="s">
        <v>158</v>
      </c>
      <c r="D46" s="67" t="s">
        <v>21</v>
      </c>
      <c r="E46" s="73" t="s">
        <v>19</v>
      </c>
      <c r="F46" s="55">
        <v>5881</v>
      </c>
      <c r="G46" s="27">
        <v>7128.4</v>
      </c>
      <c r="H46" s="15"/>
      <c r="I46" s="15"/>
    </row>
    <row r="47" spans="1:1013" ht="78.75" x14ac:dyDescent="0.25">
      <c r="A47" s="69" t="s">
        <v>162</v>
      </c>
      <c r="B47" s="79" t="s">
        <v>163</v>
      </c>
      <c r="C47" s="21" t="s">
        <v>164</v>
      </c>
      <c r="D47" s="67" t="s">
        <v>21</v>
      </c>
      <c r="E47" s="67" t="s">
        <v>19</v>
      </c>
      <c r="F47" s="55">
        <v>420</v>
      </c>
      <c r="G47" s="27">
        <v>512.4</v>
      </c>
      <c r="H47" s="15"/>
      <c r="I47" s="15"/>
    </row>
    <row r="48" spans="1:1013" ht="55.7" customHeight="1" x14ac:dyDescent="0.25">
      <c r="A48" s="69" t="s">
        <v>165</v>
      </c>
      <c r="B48" s="67" t="s">
        <v>166</v>
      </c>
      <c r="C48" s="67" t="s">
        <v>167</v>
      </c>
      <c r="D48" s="67" t="s">
        <v>21</v>
      </c>
      <c r="E48" s="67" t="s">
        <v>19</v>
      </c>
      <c r="F48" s="55">
        <v>2650</v>
      </c>
      <c r="G48" s="27">
        <v>3378.49</v>
      </c>
      <c r="H48" s="27">
        <v>0</v>
      </c>
      <c r="I48" s="87">
        <v>0</v>
      </c>
    </row>
    <row r="49" spans="1:16380" ht="99.2" customHeight="1" x14ac:dyDescent="0.25">
      <c r="A49" s="69" t="s">
        <v>169</v>
      </c>
      <c r="B49" s="67" t="s">
        <v>170</v>
      </c>
      <c r="C49" s="67" t="s">
        <v>168</v>
      </c>
      <c r="D49" s="67" t="s">
        <v>21</v>
      </c>
      <c r="E49" s="67" t="s">
        <v>107</v>
      </c>
      <c r="F49" s="55" t="s">
        <v>171</v>
      </c>
      <c r="G49" s="27">
        <v>22400</v>
      </c>
      <c r="H49" s="27">
        <f>10500+10500</f>
        <v>21000</v>
      </c>
      <c r="I49" s="15"/>
    </row>
    <row r="50" spans="1:16380" s="89" customFormat="1" ht="99.2" customHeight="1" x14ac:dyDescent="0.25">
      <c r="A50" s="69" t="s">
        <v>173</v>
      </c>
      <c r="B50" s="67" t="s">
        <v>172</v>
      </c>
      <c r="C50" s="67" t="s">
        <v>368</v>
      </c>
      <c r="D50" s="67" t="s">
        <v>21</v>
      </c>
      <c r="E50" s="67" t="s">
        <v>19</v>
      </c>
      <c r="F50" s="55" t="s">
        <v>174</v>
      </c>
      <c r="G50" s="27"/>
      <c r="H50" s="27">
        <f>2800+5000-400</f>
        <v>7400</v>
      </c>
      <c r="I50" s="27">
        <f>7600+7600-7600</f>
        <v>7600</v>
      </c>
      <c r="J50" s="3"/>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c r="IW50" s="88"/>
      <c r="IX50" s="88"/>
      <c r="IY50" s="88"/>
      <c r="IZ50" s="88"/>
      <c r="JA50" s="88"/>
      <c r="JB50" s="88"/>
      <c r="JC50" s="88"/>
      <c r="JD50" s="88"/>
      <c r="JE50" s="88"/>
      <c r="JF50" s="88"/>
      <c r="JG50" s="88"/>
      <c r="JH50" s="88"/>
      <c r="JI50" s="88"/>
      <c r="JJ50" s="88"/>
      <c r="JK50" s="88"/>
      <c r="JL50" s="88"/>
      <c r="JM50" s="88"/>
      <c r="JN50" s="88"/>
      <c r="JO50" s="88"/>
      <c r="JP50" s="88"/>
      <c r="JQ50" s="88"/>
      <c r="JR50" s="88"/>
      <c r="JS50" s="88"/>
      <c r="JT50" s="88"/>
      <c r="JU50" s="88"/>
      <c r="JV50" s="88"/>
      <c r="JW50" s="88"/>
      <c r="JX50" s="88"/>
      <c r="JY50" s="88"/>
      <c r="JZ50" s="88"/>
      <c r="KA50" s="88"/>
      <c r="KB50" s="88"/>
      <c r="KC50" s="88"/>
      <c r="KD50" s="88"/>
      <c r="KE50" s="88"/>
      <c r="KF50" s="88"/>
      <c r="KG50" s="88"/>
      <c r="KH50" s="88"/>
      <c r="KI50" s="88"/>
      <c r="KJ50" s="88"/>
      <c r="KK50" s="88"/>
      <c r="KL50" s="88"/>
      <c r="KM50" s="88"/>
      <c r="KN50" s="88"/>
      <c r="KO50" s="88"/>
      <c r="KP50" s="88"/>
      <c r="KQ50" s="88"/>
      <c r="KR50" s="88"/>
      <c r="KS50" s="88"/>
      <c r="KT50" s="88"/>
      <c r="KU50" s="88"/>
      <c r="KV50" s="88"/>
      <c r="KW50" s="88"/>
      <c r="KX50" s="88"/>
      <c r="KY50" s="88"/>
      <c r="KZ50" s="88"/>
      <c r="LA50" s="88"/>
      <c r="LB50" s="88"/>
      <c r="LC50" s="88"/>
      <c r="LD50" s="88"/>
      <c r="LE50" s="88"/>
      <c r="LF50" s="88"/>
      <c r="LG50" s="88"/>
      <c r="LH50" s="88"/>
      <c r="LI50" s="88"/>
      <c r="LJ50" s="88"/>
      <c r="LK50" s="88"/>
      <c r="LL50" s="88"/>
      <c r="LM50" s="88"/>
      <c r="LN50" s="88"/>
      <c r="LO50" s="88"/>
      <c r="LP50" s="88"/>
      <c r="LQ50" s="88"/>
      <c r="LR50" s="88"/>
      <c r="LS50" s="88"/>
      <c r="LT50" s="88"/>
      <c r="LU50" s="88"/>
      <c r="LV50" s="88"/>
      <c r="LW50" s="88"/>
      <c r="LX50" s="88"/>
      <c r="LY50" s="88"/>
      <c r="LZ50" s="88"/>
      <c r="MA50" s="88"/>
      <c r="MB50" s="88"/>
      <c r="MC50" s="88"/>
      <c r="MD50" s="88"/>
      <c r="ME50" s="88"/>
      <c r="MF50" s="88"/>
      <c r="MG50" s="88"/>
      <c r="MH50" s="88"/>
      <c r="MI50" s="88"/>
      <c r="MJ50" s="88"/>
      <c r="MK50" s="88"/>
      <c r="ML50" s="88"/>
      <c r="MM50" s="88"/>
      <c r="MN50" s="88"/>
      <c r="MO50" s="88"/>
      <c r="MP50" s="88"/>
      <c r="MQ50" s="88"/>
      <c r="MR50" s="88"/>
      <c r="MS50" s="88"/>
      <c r="MT50" s="88"/>
      <c r="MU50" s="88"/>
      <c r="MV50" s="88"/>
      <c r="MW50" s="88"/>
      <c r="MX50" s="88"/>
      <c r="MY50" s="88"/>
      <c r="MZ50" s="88"/>
      <c r="NA50" s="88"/>
      <c r="NB50" s="88"/>
      <c r="NC50" s="88"/>
      <c r="ND50" s="88"/>
      <c r="NE50" s="88"/>
      <c r="NF50" s="88"/>
      <c r="NG50" s="88"/>
      <c r="NH50" s="88"/>
      <c r="NI50" s="88"/>
      <c r="NJ50" s="88"/>
      <c r="NK50" s="88"/>
      <c r="NL50" s="88"/>
      <c r="NM50" s="88"/>
      <c r="NN50" s="88"/>
      <c r="NO50" s="88"/>
      <c r="NP50" s="88"/>
      <c r="NQ50" s="88"/>
      <c r="NR50" s="88"/>
      <c r="NS50" s="88"/>
      <c r="NT50" s="88"/>
      <c r="NU50" s="88"/>
      <c r="NV50" s="88"/>
      <c r="NW50" s="88"/>
      <c r="NX50" s="88"/>
      <c r="NY50" s="88"/>
      <c r="NZ50" s="88"/>
      <c r="OA50" s="88"/>
      <c r="OB50" s="88"/>
      <c r="OC50" s="88"/>
      <c r="OD50" s="88"/>
      <c r="OE50" s="88"/>
      <c r="OF50" s="88"/>
      <c r="OG50" s="88"/>
      <c r="OH50" s="88"/>
      <c r="OI50" s="88"/>
      <c r="OJ50" s="88"/>
      <c r="OK50" s="88"/>
      <c r="OL50" s="88"/>
      <c r="OM50" s="88"/>
      <c r="ON50" s="88"/>
      <c r="OO50" s="88"/>
      <c r="OP50" s="88"/>
      <c r="OQ50" s="88"/>
      <c r="OR50" s="88"/>
      <c r="OS50" s="88"/>
      <c r="OT50" s="88"/>
      <c r="OU50" s="88"/>
      <c r="OV50" s="88"/>
      <c r="OW50" s="88"/>
      <c r="OX50" s="88"/>
      <c r="OY50" s="88"/>
      <c r="OZ50" s="88"/>
      <c r="PA50" s="88"/>
      <c r="PB50" s="88"/>
      <c r="PC50" s="88"/>
      <c r="PD50" s="88"/>
      <c r="PE50" s="88"/>
      <c r="PF50" s="88"/>
      <c r="PG50" s="88"/>
      <c r="PH50" s="88"/>
      <c r="PI50" s="88"/>
      <c r="PJ50" s="88"/>
      <c r="PK50" s="88"/>
      <c r="PL50" s="88"/>
      <c r="PM50" s="88"/>
      <c r="PN50" s="88"/>
      <c r="PO50" s="88"/>
      <c r="PP50" s="88"/>
      <c r="PQ50" s="88"/>
      <c r="PR50" s="88"/>
      <c r="PS50" s="88"/>
      <c r="PT50" s="88"/>
      <c r="PU50" s="88"/>
      <c r="PV50" s="88"/>
      <c r="PW50" s="88"/>
      <c r="PX50" s="88"/>
      <c r="PY50" s="88"/>
      <c r="PZ50" s="88"/>
      <c r="QA50" s="88"/>
      <c r="QB50" s="88"/>
      <c r="QC50" s="88"/>
      <c r="QD50" s="88"/>
      <c r="QE50" s="88"/>
      <c r="QF50" s="88"/>
      <c r="QG50" s="88"/>
      <c r="QH50" s="88"/>
      <c r="QI50" s="88"/>
      <c r="QJ50" s="88"/>
      <c r="QK50" s="88"/>
      <c r="QL50" s="88"/>
      <c r="QM50" s="88"/>
      <c r="QN50" s="88"/>
      <c r="QO50" s="88"/>
      <c r="QP50" s="88"/>
      <c r="QQ50" s="88"/>
      <c r="QR50" s="88"/>
      <c r="QS50" s="88"/>
      <c r="QT50" s="88"/>
      <c r="QU50" s="88"/>
      <c r="QV50" s="88"/>
      <c r="QW50" s="88"/>
      <c r="QX50" s="88"/>
      <c r="QY50" s="88"/>
      <c r="QZ50" s="88"/>
      <c r="RA50" s="88"/>
      <c r="RB50" s="88"/>
      <c r="RC50" s="88"/>
      <c r="RD50" s="88"/>
      <c r="RE50" s="88"/>
      <c r="RF50" s="88"/>
      <c r="RG50" s="88"/>
      <c r="RH50" s="88"/>
      <c r="RI50" s="88"/>
      <c r="RJ50" s="88"/>
      <c r="RK50" s="88"/>
      <c r="RL50" s="88"/>
      <c r="RM50" s="88"/>
      <c r="RN50" s="88"/>
      <c r="RO50" s="88"/>
      <c r="RP50" s="88"/>
      <c r="RQ50" s="88"/>
      <c r="RR50" s="88"/>
      <c r="RS50" s="88"/>
      <c r="RT50" s="88"/>
      <c r="RU50" s="88"/>
      <c r="RV50" s="88"/>
      <c r="RW50" s="88"/>
      <c r="RX50" s="88"/>
      <c r="RY50" s="88"/>
      <c r="RZ50" s="88"/>
      <c r="SA50" s="88"/>
      <c r="SB50" s="88"/>
      <c r="SC50" s="88"/>
      <c r="SD50" s="88"/>
      <c r="SE50" s="88"/>
      <c r="SF50" s="88"/>
      <c r="SG50" s="88"/>
      <c r="SH50" s="88"/>
      <c r="SI50" s="88"/>
      <c r="SJ50" s="88"/>
      <c r="SK50" s="88"/>
      <c r="SL50" s="88"/>
      <c r="SM50" s="88"/>
      <c r="SN50" s="88"/>
      <c r="SO50" s="88"/>
      <c r="SP50" s="88"/>
      <c r="SQ50" s="88"/>
      <c r="SR50" s="88"/>
      <c r="SS50" s="88"/>
      <c r="ST50" s="88"/>
      <c r="SU50" s="88"/>
      <c r="SV50" s="88"/>
      <c r="SW50" s="88"/>
      <c r="SX50" s="88"/>
      <c r="SY50" s="88"/>
      <c r="SZ50" s="88"/>
      <c r="TA50" s="88"/>
      <c r="TB50" s="88"/>
      <c r="TC50" s="88"/>
      <c r="TD50" s="88"/>
      <c r="TE50" s="88"/>
      <c r="TF50" s="88"/>
      <c r="TG50" s="88"/>
      <c r="TH50" s="88"/>
      <c r="TI50" s="88"/>
      <c r="TJ50" s="88"/>
      <c r="TK50" s="88"/>
      <c r="TL50" s="88"/>
      <c r="TM50" s="88"/>
      <c r="TN50" s="88"/>
      <c r="TO50" s="88"/>
      <c r="TP50" s="88"/>
      <c r="TQ50" s="88"/>
      <c r="TR50" s="88"/>
      <c r="TS50" s="88"/>
      <c r="TT50" s="88"/>
      <c r="TU50" s="88"/>
      <c r="TV50" s="88"/>
      <c r="TW50" s="88"/>
      <c r="TX50" s="88"/>
      <c r="TY50" s="88"/>
      <c r="TZ50" s="88"/>
      <c r="UA50" s="88"/>
      <c r="UB50" s="88"/>
      <c r="UC50" s="88"/>
      <c r="UD50" s="88"/>
      <c r="UE50" s="88"/>
      <c r="UF50" s="88"/>
      <c r="UG50" s="88"/>
      <c r="UH50" s="88"/>
      <c r="UI50" s="88"/>
      <c r="UJ50" s="88"/>
      <c r="UK50" s="88"/>
      <c r="UL50" s="88"/>
      <c r="UM50" s="88"/>
      <c r="UN50" s="88"/>
      <c r="UO50" s="88"/>
      <c r="UP50" s="88"/>
      <c r="UQ50" s="88"/>
      <c r="UR50" s="88"/>
      <c r="US50" s="88"/>
      <c r="UT50" s="88"/>
      <c r="UU50" s="88"/>
      <c r="UV50" s="88"/>
      <c r="UW50" s="88"/>
      <c r="UX50" s="88"/>
      <c r="UY50" s="88"/>
      <c r="UZ50" s="88"/>
      <c r="VA50" s="88"/>
      <c r="VB50" s="88"/>
      <c r="VC50" s="88"/>
      <c r="VD50" s="88"/>
      <c r="VE50" s="88"/>
      <c r="VF50" s="88"/>
      <c r="VG50" s="88"/>
      <c r="VH50" s="88"/>
      <c r="VI50" s="88"/>
      <c r="VJ50" s="88"/>
      <c r="VK50" s="88"/>
      <c r="VL50" s="88"/>
      <c r="VM50" s="88"/>
      <c r="VN50" s="88"/>
      <c r="VO50" s="88"/>
      <c r="VP50" s="88"/>
      <c r="VQ50" s="88"/>
      <c r="VR50" s="88"/>
      <c r="VS50" s="88"/>
      <c r="VT50" s="88"/>
      <c r="VU50" s="88"/>
      <c r="VV50" s="88"/>
      <c r="VW50" s="88"/>
      <c r="VX50" s="88"/>
      <c r="VY50" s="88"/>
      <c r="VZ50" s="88"/>
      <c r="WA50" s="88"/>
      <c r="WB50" s="88"/>
      <c r="WC50" s="88"/>
      <c r="WD50" s="88"/>
      <c r="WE50" s="88"/>
      <c r="WF50" s="88"/>
      <c r="WG50" s="88"/>
      <c r="WH50" s="88"/>
      <c r="WI50" s="88"/>
      <c r="WJ50" s="88"/>
      <c r="WK50" s="88"/>
      <c r="WL50" s="88"/>
      <c r="WM50" s="88"/>
      <c r="WN50" s="88"/>
      <c r="WO50" s="88"/>
      <c r="WP50" s="88"/>
      <c r="WQ50" s="88"/>
      <c r="WR50" s="88"/>
      <c r="WS50" s="88"/>
      <c r="WT50" s="88"/>
      <c r="WU50" s="88"/>
      <c r="WV50" s="88"/>
      <c r="WW50" s="88"/>
      <c r="WX50" s="88"/>
      <c r="WY50" s="88"/>
      <c r="WZ50" s="88"/>
      <c r="XA50" s="88"/>
      <c r="XB50" s="88"/>
      <c r="XC50" s="88"/>
      <c r="XD50" s="88"/>
      <c r="XE50" s="88"/>
      <c r="XF50" s="88"/>
      <c r="XG50" s="88"/>
      <c r="XH50" s="88"/>
      <c r="XI50" s="88"/>
      <c r="XJ50" s="88"/>
      <c r="XK50" s="88"/>
      <c r="XL50" s="88"/>
      <c r="XM50" s="88"/>
      <c r="XN50" s="88"/>
      <c r="XO50" s="88"/>
      <c r="XP50" s="88"/>
      <c r="XQ50" s="88"/>
      <c r="XR50" s="88"/>
      <c r="XS50" s="88"/>
      <c r="XT50" s="88"/>
      <c r="XU50" s="88"/>
      <c r="XV50" s="88"/>
      <c r="XW50" s="88"/>
      <c r="XX50" s="88"/>
      <c r="XY50" s="88"/>
      <c r="XZ50" s="88"/>
      <c r="YA50" s="88"/>
      <c r="YB50" s="88"/>
      <c r="YC50" s="88"/>
      <c r="YD50" s="88"/>
      <c r="YE50" s="88"/>
      <c r="YF50" s="88"/>
      <c r="YG50" s="88"/>
      <c r="YH50" s="88"/>
      <c r="YI50" s="88"/>
      <c r="YJ50" s="88"/>
      <c r="YK50" s="88"/>
      <c r="YL50" s="88"/>
      <c r="YM50" s="88"/>
      <c r="YN50" s="88"/>
      <c r="YO50" s="88"/>
      <c r="YP50" s="88"/>
      <c r="YQ50" s="88"/>
      <c r="YR50" s="88"/>
      <c r="YS50" s="88"/>
      <c r="YT50" s="88"/>
      <c r="YU50" s="88"/>
      <c r="YV50" s="88"/>
      <c r="YW50" s="88"/>
      <c r="YX50" s="88"/>
      <c r="YY50" s="88"/>
      <c r="YZ50" s="88"/>
      <c r="ZA50" s="88"/>
      <c r="ZB50" s="88"/>
      <c r="ZC50" s="88"/>
      <c r="ZD50" s="88"/>
      <c r="ZE50" s="88"/>
      <c r="ZF50" s="88"/>
      <c r="ZG50" s="88"/>
      <c r="ZH50" s="88"/>
      <c r="ZI50" s="88"/>
      <c r="ZJ50" s="88"/>
      <c r="ZK50" s="88"/>
      <c r="ZL50" s="88"/>
      <c r="ZM50" s="88"/>
      <c r="ZN50" s="88"/>
      <c r="ZO50" s="88"/>
      <c r="ZP50" s="88"/>
      <c r="ZQ50" s="88"/>
      <c r="ZR50" s="88"/>
      <c r="ZS50" s="88"/>
      <c r="ZT50" s="88"/>
      <c r="ZU50" s="88"/>
      <c r="ZV50" s="88"/>
      <c r="ZW50" s="88"/>
      <c r="ZX50" s="88"/>
      <c r="ZY50" s="88"/>
      <c r="ZZ50" s="88"/>
      <c r="AAA50" s="88"/>
      <c r="AAB50" s="88"/>
      <c r="AAC50" s="88"/>
      <c r="AAD50" s="88"/>
      <c r="AAE50" s="88"/>
      <c r="AAF50" s="88"/>
      <c r="AAG50" s="88"/>
      <c r="AAH50" s="88"/>
      <c r="AAI50" s="88"/>
      <c r="AAJ50" s="88"/>
      <c r="AAK50" s="88"/>
      <c r="AAL50" s="88"/>
      <c r="AAM50" s="88"/>
      <c r="AAN50" s="88"/>
      <c r="AAO50" s="88"/>
      <c r="AAP50" s="88"/>
      <c r="AAQ50" s="88"/>
      <c r="AAR50" s="88"/>
      <c r="AAS50" s="88"/>
      <c r="AAT50" s="88"/>
      <c r="AAU50" s="88"/>
      <c r="AAV50" s="88"/>
      <c r="AAW50" s="88"/>
      <c r="AAX50" s="88"/>
      <c r="AAY50" s="88"/>
      <c r="AAZ50" s="88"/>
      <c r="ABA50" s="88"/>
      <c r="ABB50" s="88"/>
      <c r="ABC50" s="88"/>
      <c r="ABD50" s="88"/>
      <c r="ABE50" s="88"/>
      <c r="ABF50" s="88"/>
      <c r="ABG50" s="88"/>
      <c r="ABH50" s="88"/>
      <c r="ABI50" s="88"/>
      <c r="ABJ50" s="88"/>
      <c r="ABK50" s="88"/>
      <c r="ABL50" s="88"/>
      <c r="ABM50" s="88"/>
      <c r="ABN50" s="88"/>
      <c r="ABO50" s="88"/>
      <c r="ABP50" s="88"/>
      <c r="ABQ50" s="88"/>
      <c r="ABR50" s="88"/>
      <c r="ABS50" s="88"/>
      <c r="ABT50" s="88"/>
      <c r="ABU50" s="88"/>
      <c r="ABV50" s="88"/>
      <c r="ABW50" s="88"/>
      <c r="ABX50" s="88"/>
      <c r="ABY50" s="88"/>
      <c r="ABZ50" s="88"/>
      <c r="ACA50" s="88"/>
      <c r="ACB50" s="88"/>
      <c r="ACC50" s="88"/>
      <c r="ACD50" s="88"/>
      <c r="ACE50" s="88"/>
      <c r="ACF50" s="88"/>
      <c r="ACG50" s="88"/>
      <c r="ACH50" s="88"/>
      <c r="ACI50" s="88"/>
      <c r="ACJ50" s="88"/>
      <c r="ACK50" s="88"/>
      <c r="ACL50" s="88"/>
      <c r="ACM50" s="88"/>
      <c r="ACN50" s="88"/>
      <c r="ACO50" s="88"/>
      <c r="ACP50" s="88"/>
      <c r="ACQ50" s="88"/>
      <c r="ACR50" s="88"/>
      <c r="ACS50" s="88"/>
      <c r="ACT50" s="88"/>
      <c r="ACU50" s="88"/>
      <c r="ACV50" s="88"/>
      <c r="ACW50" s="88"/>
      <c r="ACX50" s="88"/>
      <c r="ACY50" s="88"/>
      <c r="ACZ50" s="88"/>
      <c r="ADA50" s="88"/>
      <c r="ADB50" s="88"/>
      <c r="ADC50" s="88"/>
      <c r="ADD50" s="88"/>
      <c r="ADE50" s="88"/>
      <c r="ADF50" s="88"/>
      <c r="ADG50" s="88"/>
      <c r="ADH50" s="88"/>
      <c r="ADI50" s="88"/>
      <c r="ADJ50" s="88"/>
      <c r="ADK50" s="88"/>
      <c r="ADL50" s="88"/>
      <c r="ADM50" s="88"/>
      <c r="ADN50" s="88"/>
      <c r="ADO50" s="88"/>
      <c r="ADP50" s="88"/>
      <c r="ADQ50" s="88"/>
      <c r="ADR50" s="88"/>
      <c r="ADS50" s="88"/>
      <c r="ADT50" s="88"/>
      <c r="ADU50" s="88"/>
      <c r="ADV50" s="88"/>
      <c r="ADW50" s="88"/>
      <c r="ADX50" s="88"/>
      <c r="ADY50" s="88"/>
      <c r="ADZ50" s="88"/>
      <c r="AEA50" s="88"/>
      <c r="AEB50" s="88"/>
      <c r="AEC50" s="88"/>
      <c r="AED50" s="88"/>
      <c r="AEE50" s="88"/>
      <c r="AEF50" s="88"/>
      <c r="AEG50" s="88"/>
      <c r="AEH50" s="88"/>
      <c r="AEI50" s="88"/>
      <c r="AEJ50" s="88"/>
      <c r="AEK50" s="88"/>
      <c r="AEL50" s="88"/>
      <c r="AEM50" s="88"/>
      <c r="AEN50" s="88"/>
      <c r="AEO50" s="88"/>
      <c r="AEP50" s="88"/>
      <c r="AEQ50" s="88"/>
      <c r="AER50" s="88"/>
      <c r="AES50" s="88"/>
      <c r="AET50" s="88"/>
      <c r="AEU50" s="88"/>
      <c r="AEV50" s="88"/>
      <c r="AEW50" s="88"/>
      <c r="AEX50" s="88"/>
      <c r="AEY50" s="88"/>
      <c r="AEZ50" s="88"/>
      <c r="AFA50" s="88"/>
      <c r="AFB50" s="88"/>
      <c r="AFC50" s="88"/>
      <c r="AFD50" s="88"/>
      <c r="AFE50" s="88"/>
      <c r="AFF50" s="88"/>
      <c r="AFG50" s="88"/>
      <c r="AFH50" s="88"/>
      <c r="AFI50" s="88"/>
      <c r="AFJ50" s="88"/>
      <c r="AFK50" s="88"/>
      <c r="AFL50" s="88"/>
      <c r="AFM50" s="88"/>
      <c r="AFN50" s="88"/>
      <c r="AFO50" s="88"/>
      <c r="AFP50" s="88"/>
      <c r="AFQ50" s="88"/>
      <c r="AFR50" s="88"/>
      <c r="AFS50" s="88"/>
      <c r="AFT50" s="88"/>
      <c r="AFU50" s="88"/>
      <c r="AFV50" s="88"/>
      <c r="AFW50" s="88"/>
      <c r="AFX50" s="88"/>
      <c r="AFY50" s="88"/>
      <c r="AFZ50" s="88"/>
      <c r="AGA50" s="88"/>
      <c r="AGB50" s="88"/>
      <c r="AGC50" s="88"/>
      <c r="AGD50" s="88"/>
      <c r="AGE50" s="88"/>
      <c r="AGF50" s="88"/>
      <c r="AGG50" s="88"/>
      <c r="AGH50" s="88"/>
      <c r="AGI50" s="88"/>
      <c r="AGJ50" s="88"/>
      <c r="AGK50" s="88"/>
      <c r="AGL50" s="88"/>
      <c r="AGM50" s="88"/>
      <c r="AGN50" s="88"/>
      <c r="AGO50" s="88"/>
      <c r="AGP50" s="88"/>
      <c r="AGQ50" s="88"/>
      <c r="AGR50" s="88"/>
      <c r="AGS50" s="88"/>
      <c r="AGT50" s="88"/>
      <c r="AGU50" s="88"/>
      <c r="AGV50" s="88"/>
      <c r="AGW50" s="88"/>
      <c r="AGX50" s="88"/>
      <c r="AGY50" s="88"/>
      <c r="AGZ50" s="88"/>
      <c r="AHA50" s="88"/>
      <c r="AHB50" s="88"/>
      <c r="AHC50" s="88"/>
      <c r="AHD50" s="88"/>
      <c r="AHE50" s="88"/>
      <c r="AHF50" s="88"/>
      <c r="AHG50" s="88"/>
      <c r="AHH50" s="88"/>
      <c r="AHI50" s="88"/>
      <c r="AHJ50" s="88"/>
      <c r="AHK50" s="88"/>
      <c r="AHL50" s="88"/>
      <c r="AHM50" s="88"/>
      <c r="AHN50" s="88"/>
      <c r="AHO50" s="88"/>
      <c r="AHP50" s="88"/>
      <c r="AHQ50" s="88"/>
      <c r="AHR50" s="88"/>
      <c r="AHS50" s="88"/>
      <c r="AHT50" s="88"/>
      <c r="AHU50" s="88"/>
      <c r="AHV50" s="88"/>
      <c r="AHW50" s="88"/>
      <c r="AHX50" s="88"/>
      <c r="AHY50" s="88"/>
      <c r="AHZ50" s="88"/>
      <c r="AIA50" s="88"/>
      <c r="AIB50" s="88"/>
      <c r="AIC50" s="88"/>
      <c r="AID50" s="88"/>
      <c r="AIE50" s="88"/>
      <c r="AIF50" s="88"/>
      <c r="AIG50" s="88"/>
      <c r="AIH50" s="88"/>
      <c r="AII50" s="88"/>
      <c r="AIJ50" s="88"/>
      <c r="AIK50" s="88"/>
      <c r="AIL50" s="88"/>
      <c r="AIM50" s="88"/>
      <c r="AIN50" s="88"/>
      <c r="AIO50" s="88"/>
      <c r="AIP50" s="88"/>
      <c r="AIQ50" s="88"/>
      <c r="AIR50" s="88"/>
      <c r="AIS50" s="88"/>
      <c r="AIT50" s="88"/>
      <c r="AIU50" s="88"/>
      <c r="AIV50" s="88"/>
      <c r="AIW50" s="88"/>
      <c r="AIX50" s="88"/>
      <c r="AIY50" s="88"/>
      <c r="AIZ50" s="88"/>
      <c r="AJA50" s="88"/>
      <c r="AJB50" s="88"/>
      <c r="AJC50" s="88"/>
      <c r="AJD50" s="88"/>
      <c r="AJE50" s="88"/>
      <c r="AJF50" s="88"/>
      <c r="AJG50" s="88"/>
      <c r="AJH50" s="88"/>
      <c r="AJI50" s="88"/>
      <c r="AJJ50" s="88"/>
      <c r="AJK50" s="88"/>
      <c r="AJL50" s="88"/>
      <c r="AJM50" s="88"/>
      <c r="AJN50" s="88"/>
      <c r="AJO50" s="88"/>
      <c r="AJP50" s="88"/>
      <c r="AJQ50" s="88"/>
      <c r="AJR50" s="88"/>
      <c r="AJS50" s="88"/>
      <c r="AJT50" s="88"/>
      <c r="AJU50" s="88"/>
      <c r="AJV50" s="88"/>
      <c r="AJW50" s="88"/>
      <c r="AJX50" s="88"/>
      <c r="AJY50" s="88"/>
      <c r="AJZ50" s="88"/>
      <c r="AKA50" s="88"/>
      <c r="AKB50" s="88"/>
      <c r="AKC50" s="88"/>
      <c r="AKD50" s="88"/>
      <c r="AKE50" s="88"/>
      <c r="AKF50" s="88"/>
      <c r="AKG50" s="88"/>
      <c r="AKH50" s="88"/>
      <c r="AKI50" s="88"/>
      <c r="AKJ50" s="88"/>
      <c r="AKK50" s="88"/>
      <c r="AKL50" s="88"/>
      <c r="AKM50" s="88"/>
      <c r="AKN50" s="88"/>
      <c r="AKO50" s="88"/>
      <c r="AKP50" s="88"/>
      <c r="AKQ50" s="88"/>
      <c r="AKR50" s="88"/>
      <c r="AKS50" s="88"/>
      <c r="AKT50" s="88"/>
      <c r="AKU50" s="88"/>
      <c r="AKV50" s="88"/>
      <c r="AKW50" s="88"/>
      <c r="AKX50" s="88"/>
      <c r="AKY50" s="88"/>
      <c r="AKZ50" s="88"/>
      <c r="ALA50" s="88"/>
      <c r="ALB50" s="88"/>
      <c r="ALC50" s="88"/>
      <c r="ALD50" s="88"/>
      <c r="ALE50" s="88"/>
      <c r="ALF50" s="88"/>
      <c r="ALG50" s="88"/>
      <c r="ALH50" s="88"/>
      <c r="ALI50" s="88"/>
      <c r="ALJ50" s="88"/>
      <c r="ALK50" s="88"/>
      <c r="ALL50" s="88"/>
      <c r="ALM50" s="88"/>
      <c r="ALN50" s="88"/>
      <c r="ALO50" s="88"/>
      <c r="ALP50" s="88"/>
      <c r="ALQ50" s="88"/>
      <c r="ALR50" s="88"/>
      <c r="ALS50" s="88"/>
      <c r="ALT50" s="88"/>
      <c r="ALU50" s="88"/>
      <c r="ALV50" s="88"/>
      <c r="ALW50" s="88"/>
      <c r="ALX50" s="88"/>
      <c r="ALY50" s="88"/>
    </row>
    <row r="51" spans="1:16380" s="89" customFormat="1" ht="132" customHeight="1" x14ac:dyDescent="0.25">
      <c r="A51" s="69" t="s">
        <v>78</v>
      </c>
      <c r="B51" s="67" t="s">
        <v>177</v>
      </c>
      <c r="C51" s="67" t="s">
        <v>176</v>
      </c>
      <c r="D51" s="67" t="s">
        <v>175</v>
      </c>
      <c r="E51" s="67" t="s">
        <v>19</v>
      </c>
      <c r="F51" s="55">
        <v>7000</v>
      </c>
      <c r="G51" s="27"/>
      <c r="H51" s="27">
        <f>900+900+900+762</f>
        <v>3462</v>
      </c>
      <c r="I51" s="27">
        <f>900+228</f>
        <v>1128</v>
      </c>
      <c r="J51" s="3"/>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c r="IW51" s="88"/>
      <c r="IX51" s="88"/>
      <c r="IY51" s="88"/>
      <c r="IZ51" s="88"/>
      <c r="JA51" s="88"/>
      <c r="JB51" s="88"/>
      <c r="JC51" s="88"/>
      <c r="JD51" s="88"/>
      <c r="JE51" s="88"/>
      <c r="JF51" s="88"/>
      <c r="JG51" s="88"/>
      <c r="JH51" s="88"/>
      <c r="JI51" s="88"/>
      <c r="JJ51" s="88"/>
      <c r="JK51" s="88"/>
      <c r="JL51" s="88"/>
      <c r="JM51" s="88"/>
      <c r="JN51" s="88"/>
      <c r="JO51" s="88"/>
      <c r="JP51" s="88"/>
      <c r="JQ51" s="88"/>
      <c r="JR51" s="88"/>
      <c r="JS51" s="88"/>
      <c r="JT51" s="88"/>
      <c r="JU51" s="88"/>
      <c r="JV51" s="88"/>
      <c r="JW51" s="88"/>
      <c r="JX51" s="88"/>
      <c r="JY51" s="88"/>
      <c r="JZ51" s="88"/>
      <c r="KA51" s="88"/>
      <c r="KB51" s="88"/>
      <c r="KC51" s="88"/>
      <c r="KD51" s="88"/>
      <c r="KE51" s="88"/>
      <c r="KF51" s="88"/>
      <c r="KG51" s="88"/>
      <c r="KH51" s="88"/>
      <c r="KI51" s="88"/>
      <c r="KJ51" s="88"/>
      <c r="KK51" s="88"/>
      <c r="KL51" s="88"/>
      <c r="KM51" s="88"/>
      <c r="KN51" s="88"/>
      <c r="KO51" s="88"/>
      <c r="KP51" s="88"/>
      <c r="KQ51" s="88"/>
      <c r="KR51" s="88"/>
      <c r="KS51" s="88"/>
      <c r="KT51" s="88"/>
      <c r="KU51" s="88"/>
      <c r="KV51" s="88"/>
      <c r="KW51" s="88"/>
      <c r="KX51" s="88"/>
      <c r="KY51" s="88"/>
      <c r="KZ51" s="88"/>
      <c r="LA51" s="88"/>
      <c r="LB51" s="88"/>
      <c r="LC51" s="88"/>
      <c r="LD51" s="88"/>
      <c r="LE51" s="88"/>
      <c r="LF51" s="88"/>
      <c r="LG51" s="88"/>
      <c r="LH51" s="88"/>
      <c r="LI51" s="88"/>
      <c r="LJ51" s="88"/>
      <c r="LK51" s="88"/>
      <c r="LL51" s="88"/>
      <c r="LM51" s="88"/>
      <c r="LN51" s="88"/>
      <c r="LO51" s="88"/>
      <c r="LP51" s="88"/>
      <c r="LQ51" s="88"/>
      <c r="LR51" s="88"/>
      <c r="LS51" s="88"/>
      <c r="LT51" s="88"/>
      <c r="LU51" s="88"/>
      <c r="LV51" s="88"/>
      <c r="LW51" s="88"/>
      <c r="LX51" s="88"/>
      <c r="LY51" s="88"/>
      <c r="LZ51" s="88"/>
      <c r="MA51" s="88"/>
      <c r="MB51" s="88"/>
      <c r="MC51" s="88"/>
      <c r="MD51" s="88"/>
      <c r="ME51" s="88"/>
      <c r="MF51" s="88"/>
      <c r="MG51" s="88"/>
      <c r="MH51" s="88"/>
      <c r="MI51" s="88"/>
      <c r="MJ51" s="88"/>
      <c r="MK51" s="88"/>
      <c r="ML51" s="88"/>
      <c r="MM51" s="88"/>
      <c r="MN51" s="88"/>
      <c r="MO51" s="88"/>
      <c r="MP51" s="88"/>
      <c r="MQ51" s="88"/>
      <c r="MR51" s="88"/>
      <c r="MS51" s="88"/>
      <c r="MT51" s="88"/>
      <c r="MU51" s="88"/>
      <c r="MV51" s="88"/>
      <c r="MW51" s="88"/>
      <c r="MX51" s="88"/>
      <c r="MY51" s="88"/>
      <c r="MZ51" s="88"/>
      <c r="NA51" s="88"/>
      <c r="NB51" s="88"/>
      <c r="NC51" s="88"/>
      <c r="ND51" s="88"/>
      <c r="NE51" s="88"/>
      <c r="NF51" s="88"/>
      <c r="NG51" s="88"/>
      <c r="NH51" s="88"/>
      <c r="NI51" s="88"/>
      <c r="NJ51" s="88"/>
      <c r="NK51" s="88"/>
      <c r="NL51" s="88"/>
      <c r="NM51" s="88"/>
      <c r="NN51" s="88"/>
      <c r="NO51" s="88"/>
      <c r="NP51" s="88"/>
      <c r="NQ51" s="88"/>
      <c r="NR51" s="88"/>
      <c r="NS51" s="88"/>
      <c r="NT51" s="88"/>
      <c r="NU51" s="88"/>
      <c r="NV51" s="88"/>
      <c r="NW51" s="88"/>
      <c r="NX51" s="88"/>
      <c r="NY51" s="88"/>
      <c r="NZ51" s="88"/>
      <c r="OA51" s="88"/>
      <c r="OB51" s="88"/>
      <c r="OC51" s="88"/>
      <c r="OD51" s="88"/>
      <c r="OE51" s="88"/>
      <c r="OF51" s="88"/>
      <c r="OG51" s="88"/>
      <c r="OH51" s="88"/>
      <c r="OI51" s="88"/>
      <c r="OJ51" s="88"/>
      <c r="OK51" s="88"/>
      <c r="OL51" s="88"/>
      <c r="OM51" s="88"/>
      <c r="ON51" s="88"/>
      <c r="OO51" s="88"/>
      <c r="OP51" s="88"/>
      <c r="OQ51" s="88"/>
      <c r="OR51" s="88"/>
      <c r="OS51" s="88"/>
      <c r="OT51" s="88"/>
      <c r="OU51" s="88"/>
      <c r="OV51" s="88"/>
      <c r="OW51" s="88"/>
      <c r="OX51" s="88"/>
      <c r="OY51" s="88"/>
      <c r="OZ51" s="88"/>
      <c r="PA51" s="88"/>
      <c r="PB51" s="88"/>
      <c r="PC51" s="88"/>
      <c r="PD51" s="88"/>
      <c r="PE51" s="88"/>
      <c r="PF51" s="88"/>
      <c r="PG51" s="88"/>
      <c r="PH51" s="88"/>
      <c r="PI51" s="88"/>
      <c r="PJ51" s="88"/>
      <c r="PK51" s="88"/>
      <c r="PL51" s="88"/>
      <c r="PM51" s="88"/>
      <c r="PN51" s="88"/>
      <c r="PO51" s="88"/>
      <c r="PP51" s="88"/>
      <c r="PQ51" s="88"/>
      <c r="PR51" s="88"/>
      <c r="PS51" s="88"/>
      <c r="PT51" s="88"/>
      <c r="PU51" s="88"/>
      <c r="PV51" s="88"/>
      <c r="PW51" s="88"/>
      <c r="PX51" s="88"/>
      <c r="PY51" s="88"/>
      <c r="PZ51" s="88"/>
      <c r="QA51" s="88"/>
      <c r="QB51" s="88"/>
      <c r="QC51" s="88"/>
      <c r="QD51" s="88"/>
      <c r="QE51" s="88"/>
      <c r="QF51" s="88"/>
      <c r="QG51" s="88"/>
      <c r="QH51" s="88"/>
      <c r="QI51" s="88"/>
      <c r="QJ51" s="88"/>
      <c r="QK51" s="88"/>
      <c r="QL51" s="88"/>
      <c r="QM51" s="88"/>
      <c r="QN51" s="88"/>
      <c r="QO51" s="88"/>
      <c r="QP51" s="88"/>
      <c r="QQ51" s="88"/>
      <c r="QR51" s="88"/>
      <c r="QS51" s="88"/>
      <c r="QT51" s="88"/>
      <c r="QU51" s="88"/>
      <c r="QV51" s="88"/>
      <c r="QW51" s="88"/>
      <c r="QX51" s="88"/>
      <c r="QY51" s="88"/>
      <c r="QZ51" s="88"/>
      <c r="RA51" s="88"/>
      <c r="RB51" s="88"/>
      <c r="RC51" s="88"/>
      <c r="RD51" s="88"/>
      <c r="RE51" s="88"/>
      <c r="RF51" s="88"/>
      <c r="RG51" s="88"/>
      <c r="RH51" s="88"/>
      <c r="RI51" s="88"/>
      <c r="RJ51" s="88"/>
      <c r="RK51" s="88"/>
      <c r="RL51" s="88"/>
      <c r="RM51" s="88"/>
      <c r="RN51" s="88"/>
      <c r="RO51" s="88"/>
      <c r="RP51" s="88"/>
      <c r="RQ51" s="88"/>
      <c r="RR51" s="88"/>
      <c r="RS51" s="88"/>
      <c r="RT51" s="88"/>
      <c r="RU51" s="88"/>
      <c r="RV51" s="88"/>
      <c r="RW51" s="88"/>
      <c r="RX51" s="88"/>
      <c r="RY51" s="88"/>
      <c r="RZ51" s="88"/>
      <c r="SA51" s="88"/>
      <c r="SB51" s="88"/>
      <c r="SC51" s="88"/>
      <c r="SD51" s="88"/>
      <c r="SE51" s="88"/>
      <c r="SF51" s="88"/>
      <c r="SG51" s="88"/>
      <c r="SH51" s="88"/>
      <c r="SI51" s="88"/>
      <c r="SJ51" s="88"/>
      <c r="SK51" s="88"/>
      <c r="SL51" s="88"/>
      <c r="SM51" s="88"/>
      <c r="SN51" s="88"/>
      <c r="SO51" s="88"/>
      <c r="SP51" s="88"/>
      <c r="SQ51" s="88"/>
      <c r="SR51" s="88"/>
      <c r="SS51" s="88"/>
      <c r="ST51" s="88"/>
      <c r="SU51" s="88"/>
      <c r="SV51" s="88"/>
      <c r="SW51" s="88"/>
      <c r="SX51" s="88"/>
      <c r="SY51" s="88"/>
      <c r="SZ51" s="88"/>
      <c r="TA51" s="88"/>
      <c r="TB51" s="88"/>
      <c r="TC51" s="88"/>
      <c r="TD51" s="88"/>
      <c r="TE51" s="88"/>
      <c r="TF51" s="88"/>
      <c r="TG51" s="88"/>
      <c r="TH51" s="88"/>
      <c r="TI51" s="88"/>
      <c r="TJ51" s="88"/>
      <c r="TK51" s="88"/>
      <c r="TL51" s="88"/>
      <c r="TM51" s="88"/>
      <c r="TN51" s="88"/>
      <c r="TO51" s="88"/>
      <c r="TP51" s="88"/>
      <c r="TQ51" s="88"/>
      <c r="TR51" s="88"/>
      <c r="TS51" s="88"/>
      <c r="TT51" s="88"/>
      <c r="TU51" s="88"/>
      <c r="TV51" s="88"/>
      <c r="TW51" s="88"/>
      <c r="TX51" s="88"/>
      <c r="TY51" s="88"/>
      <c r="TZ51" s="88"/>
      <c r="UA51" s="88"/>
      <c r="UB51" s="88"/>
      <c r="UC51" s="88"/>
      <c r="UD51" s="88"/>
      <c r="UE51" s="88"/>
      <c r="UF51" s="88"/>
      <c r="UG51" s="88"/>
      <c r="UH51" s="88"/>
      <c r="UI51" s="88"/>
      <c r="UJ51" s="88"/>
      <c r="UK51" s="88"/>
      <c r="UL51" s="88"/>
      <c r="UM51" s="88"/>
      <c r="UN51" s="88"/>
      <c r="UO51" s="88"/>
      <c r="UP51" s="88"/>
      <c r="UQ51" s="88"/>
      <c r="UR51" s="88"/>
      <c r="US51" s="88"/>
      <c r="UT51" s="88"/>
      <c r="UU51" s="88"/>
      <c r="UV51" s="88"/>
      <c r="UW51" s="88"/>
      <c r="UX51" s="88"/>
      <c r="UY51" s="88"/>
      <c r="UZ51" s="88"/>
      <c r="VA51" s="88"/>
      <c r="VB51" s="88"/>
      <c r="VC51" s="88"/>
      <c r="VD51" s="88"/>
      <c r="VE51" s="88"/>
      <c r="VF51" s="88"/>
      <c r="VG51" s="88"/>
      <c r="VH51" s="88"/>
      <c r="VI51" s="88"/>
      <c r="VJ51" s="88"/>
      <c r="VK51" s="88"/>
      <c r="VL51" s="88"/>
      <c r="VM51" s="88"/>
      <c r="VN51" s="88"/>
      <c r="VO51" s="88"/>
      <c r="VP51" s="88"/>
      <c r="VQ51" s="88"/>
      <c r="VR51" s="88"/>
      <c r="VS51" s="88"/>
      <c r="VT51" s="88"/>
      <c r="VU51" s="88"/>
      <c r="VV51" s="88"/>
      <c r="VW51" s="88"/>
      <c r="VX51" s="88"/>
      <c r="VY51" s="88"/>
      <c r="VZ51" s="88"/>
      <c r="WA51" s="88"/>
      <c r="WB51" s="88"/>
      <c r="WC51" s="88"/>
      <c r="WD51" s="88"/>
      <c r="WE51" s="88"/>
      <c r="WF51" s="88"/>
      <c r="WG51" s="88"/>
      <c r="WH51" s="88"/>
      <c r="WI51" s="88"/>
      <c r="WJ51" s="88"/>
      <c r="WK51" s="88"/>
      <c r="WL51" s="88"/>
      <c r="WM51" s="88"/>
      <c r="WN51" s="88"/>
      <c r="WO51" s="88"/>
      <c r="WP51" s="88"/>
      <c r="WQ51" s="88"/>
      <c r="WR51" s="88"/>
      <c r="WS51" s="88"/>
      <c r="WT51" s="88"/>
      <c r="WU51" s="88"/>
      <c r="WV51" s="88"/>
      <c r="WW51" s="88"/>
      <c r="WX51" s="88"/>
      <c r="WY51" s="88"/>
      <c r="WZ51" s="88"/>
      <c r="XA51" s="88"/>
      <c r="XB51" s="88"/>
      <c r="XC51" s="88"/>
      <c r="XD51" s="88"/>
      <c r="XE51" s="88"/>
      <c r="XF51" s="88"/>
      <c r="XG51" s="88"/>
      <c r="XH51" s="88"/>
      <c r="XI51" s="88"/>
      <c r="XJ51" s="88"/>
      <c r="XK51" s="88"/>
      <c r="XL51" s="88"/>
      <c r="XM51" s="88"/>
      <c r="XN51" s="88"/>
      <c r="XO51" s="88"/>
      <c r="XP51" s="88"/>
      <c r="XQ51" s="88"/>
      <c r="XR51" s="88"/>
      <c r="XS51" s="88"/>
      <c r="XT51" s="88"/>
      <c r="XU51" s="88"/>
      <c r="XV51" s="88"/>
      <c r="XW51" s="88"/>
      <c r="XX51" s="88"/>
      <c r="XY51" s="88"/>
      <c r="XZ51" s="88"/>
      <c r="YA51" s="88"/>
      <c r="YB51" s="88"/>
      <c r="YC51" s="88"/>
      <c r="YD51" s="88"/>
      <c r="YE51" s="88"/>
      <c r="YF51" s="88"/>
      <c r="YG51" s="88"/>
      <c r="YH51" s="88"/>
      <c r="YI51" s="88"/>
      <c r="YJ51" s="88"/>
      <c r="YK51" s="88"/>
      <c r="YL51" s="88"/>
      <c r="YM51" s="88"/>
      <c r="YN51" s="88"/>
      <c r="YO51" s="88"/>
      <c r="YP51" s="88"/>
      <c r="YQ51" s="88"/>
      <c r="YR51" s="88"/>
      <c r="YS51" s="88"/>
      <c r="YT51" s="88"/>
      <c r="YU51" s="88"/>
      <c r="YV51" s="88"/>
      <c r="YW51" s="88"/>
      <c r="YX51" s="88"/>
      <c r="YY51" s="88"/>
      <c r="YZ51" s="88"/>
      <c r="ZA51" s="88"/>
      <c r="ZB51" s="88"/>
      <c r="ZC51" s="88"/>
      <c r="ZD51" s="88"/>
      <c r="ZE51" s="88"/>
      <c r="ZF51" s="88"/>
      <c r="ZG51" s="88"/>
      <c r="ZH51" s="88"/>
      <c r="ZI51" s="88"/>
      <c r="ZJ51" s="88"/>
      <c r="ZK51" s="88"/>
      <c r="ZL51" s="88"/>
      <c r="ZM51" s="88"/>
      <c r="ZN51" s="88"/>
      <c r="ZO51" s="88"/>
      <c r="ZP51" s="88"/>
      <c r="ZQ51" s="88"/>
      <c r="ZR51" s="88"/>
      <c r="ZS51" s="88"/>
      <c r="ZT51" s="88"/>
      <c r="ZU51" s="88"/>
      <c r="ZV51" s="88"/>
      <c r="ZW51" s="88"/>
      <c r="ZX51" s="88"/>
      <c r="ZY51" s="88"/>
      <c r="ZZ51" s="88"/>
      <c r="AAA51" s="88"/>
      <c r="AAB51" s="88"/>
      <c r="AAC51" s="88"/>
      <c r="AAD51" s="88"/>
      <c r="AAE51" s="88"/>
      <c r="AAF51" s="88"/>
      <c r="AAG51" s="88"/>
      <c r="AAH51" s="88"/>
      <c r="AAI51" s="88"/>
      <c r="AAJ51" s="88"/>
      <c r="AAK51" s="88"/>
      <c r="AAL51" s="88"/>
      <c r="AAM51" s="88"/>
      <c r="AAN51" s="88"/>
      <c r="AAO51" s="88"/>
      <c r="AAP51" s="88"/>
      <c r="AAQ51" s="88"/>
      <c r="AAR51" s="88"/>
      <c r="AAS51" s="88"/>
      <c r="AAT51" s="88"/>
      <c r="AAU51" s="88"/>
      <c r="AAV51" s="88"/>
      <c r="AAW51" s="88"/>
      <c r="AAX51" s="88"/>
      <c r="AAY51" s="88"/>
      <c r="AAZ51" s="88"/>
      <c r="ABA51" s="88"/>
      <c r="ABB51" s="88"/>
      <c r="ABC51" s="88"/>
      <c r="ABD51" s="88"/>
      <c r="ABE51" s="88"/>
      <c r="ABF51" s="88"/>
      <c r="ABG51" s="88"/>
      <c r="ABH51" s="88"/>
      <c r="ABI51" s="88"/>
      <c r="ABJ51" s="88"/>
      <c r="ABK51" s="88"/>
      <c r="ABL51" s="88"/>
      <c r="ABM51" s="88"/>
      <c r="ABN51" s="88"/>
      <c r="ABO51" s="88"/>
      <c r="ABP51" s="88"/>
      <c r="ABQ51" s="88"/>
      <c r="ABR51" s="88"/>
      <c r="ABS51" s="88"/>
      <c r="ABT51" s="88"/>
      <c r="ABU51" s="88"/>
      <c r="ABV51" s="88"/>
      <c r="ABW51" s="88"/>
      <c r="ABX51" s="88"/>
      <c r="ABY51" s="88"/>
      <c r="ABZ51" s="88"/>
      <c r="ACA51" s="88"/>
      <c r="ACB51" s="88"/>
      <c r="ACC51" s="88"/>
      <c r="ACD51" s="88"/>
      <c r="ACE51" s="88"/>
      <c r="ACF51" s="88"/>
      <c r="ACG51" s="88"/>
      <c r="ACH51" s="88"/>
      <c r="ACI51" s="88"/>
      <c r="ACJ51" s="88"/>
      <c r="ACK51" s="88"/>
      <c r="ACL51" s="88"/>
      <c r="ACM51" s="88"/>
      <c r="ACN51" s="88"/>
      <c r="ACO51" s="88"/>
      <c r="ACP51" s="88"/>
      <c r="ACQ51" s="88"/>
      <c r="ACR51" s="88"/>
      <c r="ACS51" s="88"/>
      <c r="ACT51" s="88"/>
      <c r="ACU51" s="88"/>
      <c r="ACV51" s="88"/>
      <c r="ACW51" s="88"/>
      <c r="ACX51" s="88"/>
      <c r="ACY51" s="88"/>
      <c r="ACZ51" s="88"/>
      <c r="ADA51" s="88"/>
      <c r="ADB51" s="88"/>
      <c r="ADC51" s="88"/>
      <c r="ADD51" s="88"/>
      <c r="ADE51" s="88"/>
      <c r="ADF51" s="88"/>
      <c r="ADG51" s="88"/>
      <c r="ADH51" s="88"/>
      <c r="ADI51" s="88"/>
      <c r="ADJ51" s="88"/>
      <c r="ADK51" s="88"/>
      <c r="ADL51" s="88"/>
      <c r="ADM51" s="88"/>
      <c r="ADN51" s="88"/>
      <c r="ADO51" s="88"/>
      <c r="ADP51" s="88"/>
      <c r="ADQ51" s="88"/>
      <c r="ADR51" s="88"/>
      <c r="ADS51" s="88"/>
      <c r="ADT51" s="88"/>
      <c r="ADU51" s="88"/>
      <c r="ADV51" s="88"/>
      <c r="ADW51" s="88"/>
      <c r="ADX51" s="88"/>
      <c r="ADY51" s="88"/>
      <c r="ADZ51" s="88"/>
      <c r="AEA51" s="88"/>
      <c r="AEB51" s="88"/>
      <c r="AEC51" s="88"/>
      <c r="AED51" s="88"/>
      <c r="AEE51" s="88"/>
      <c r="AEF51" s="88"/>
      <c r="AEG51" s="88"/>
      <c r="AEH51" s="88"/>
      <c r="AEI51" s="88"/>
      <c r="AEJ51" s="88"/>
      <c r="AEK51" s="88"/>
      <c r="AEL51" s="88"/>
      <c r="AEM51" s="88"/>
      <c r="AEN51" s="88"/>
      <c r="AEO51" s="88"/>
      <c r="AEP51" s="88"/>
      <c r="AEQ51" s="88"/>
      <c r="AER51" s="88"/>
      <c r="AES51" s="88"/>
      <c r="AET51" s="88"/>
      <c r="AEU51" s="88"/>
      <c r="AEV51" s="88"/>
      <c r="AEW51" s="88"/>
      <c r="AEX51" s="88"/>
      <c r="AEY51" s="88"/>
      <c r="AEZ51" s="88"/>
      <c r="AFA51" s="88"/>
      <c r="AFB51" s="88"/>
      <c r="AFC51" s="88"/>
      <c r="AFD51" s="88"/>
      <c r="AFE51" s="88"/>
      <c r="AFF51" s="88"/>
      <c r="AFG51" s="88"/>
      <c r="AFH51" s="88"/>
      <c r="AFI51" s="88"/>
      <c r="AFJ51" s="88"/>
      <c r="AFK51" s="88"/>
      <c r="AFL51" s="88"/>
      <c r="AFM51" s="88"/>
      <c r="AFN51" s="88"/>
      <c r="AFO51" s="88"/>
      <c r="AFP51" s="88"/>
      <c r="AFQ51" s="88"/>
      <c r="AFR51" s="88"/>
      <c r="AFS51" s="88"/>
      <c r="AFT51" s="88"/>
      <c r="AFU51" s="88"/>
      <c r="AFV51" s="88"/>
      <c r="AFW51" s="88"/>
      <c r="AFX51" s="88"/>
      <c r="AFY51" s="88"/>
      <c r="AFZ51" s="88"/>
      <c r="AGA51" s="88"/>
      <c r="AGB51" s="88"/>
      <c r="AGC51" s="88"/>
      <c r="AGD51" s="88"/>
      <c r="AGE51" s="88"/>
      <c r="AGF51" s="88"/>
      <c r="AGG51" s="88"/>
      <c r="AGH51" s="88"/>
      <c r="AGI51" s="88"/>
      <c r="AGJ51" s="88"/>
      <c r="AGK51" s="88"/>
      <c r="AGL51" s="88"/>
      <c r="AGM51" s="88"/>
      <c r="AGN51" s="88"/>
      <c r="AGO51" s="88"/>
      <c r="AGP51" s="88"/>
      <c r="AGQ51" s="88"/>
      <c r="AGR51" s="88"/>
      <c r="AGS51" s="88"/>
      <c r="AGT51" s="88"/>
      <c r="AGU51" s="88"/>
      <c r="AGV51" s="88"/>
      <c r="AGW51" s="88"/>
      <c r="AGX51" s="88"/>
      <c r="AGY51" s="88"/>
      <c r="AGZ51" s="88"/>
      <c r="AHA51" s="88"/>
      <c r="AHB51" s="88"/>
      <c r="AHC51" s="88"/>
      <c r="AHD51" s="88"/>
      <c r="AHE51" s="88"/>
      <c r="AHF51" s="88"/>
      <c r="AHG51" s="88"/>
      <c r="AHH51" s="88"/>
      <c r="AHI51" s="88"/>
      <c r="AHJ51" s="88"/>
      <c r="AHK51" s="88"/>
      <c r="AHL51" s="88"/>
      <c r="AHM51" s="88"/>
      <c r="AHN51" s="88"/>
      <c r="AHO51" s="88"/>
      <c r="AHP51" s="88"/>
      <c r="AHQ51" s="88"/>
      <c r="AHR51" s="88"/>
      <c r="AHS51" s="88"/>
      <c r="AHT51" s="88"/>
      <c r="AHU51" s="88"/>
      <c r="AHV51" s="88"/>
      <c r="AHW51" s="88"/>
      <c r="AHX51" s="88"/>
      <c r="AHY51" s="88"/>
      <c r="AHZ51" s="88"/>
      <c r="AIA51" s="88"/>
      <c r="AIB51" s="88"/>
      <c r="AIC51" s="88"/>
      <c r="AID51" s="88"/>
      <c r="AIE51" s="88"/>
      <c r="AIF51" s="88"/>
      <c r="AIG51" s="88"/>
      <c r="AIH51" s="88"/>
      <c r="AII51" s="88"/>
      <c r="AIJ51" s="88"/>
      <c r="AIK51" s="88"/>
      <c r="AIL51" s="88"/>
      <c r="AIM51" s="88"/>
      <c r="AIN51" s="88"/>
      <c r="AIO51" s="88"/>
      <c r="AIP51" s="88"/>
      <c r="AIQ51" s="88"/>
      <c r="AIR51" s="88"/>
      <c r="AIS51" s="88"/>
      <c r="AIT51" s="88"/>
      <c r="AIU51" s="88"/>
      <c r="AIV51" s="88"/>
      <c r="AIW51" s="88"/>
      <c r="AIX51" s="88"/>
      <c r="AIY51" s="88"/>
      <c r="AIZ51" s="88"/>
      <c r="AJA51" s="88"/>
      <c r="AJB51" s="88"/>
      <c r="AJC51" s="88"/>
      <c r="AJD51" s="88"/>
      <c r="AJE51" s="88"/>
      <c r="AJF51" s="88"/>
      <c r="AJG51" s="88"/>
      <c r="AJH51" s="88"/>
      <c r="AJI51" s="88"/>
      <c r="AJJ51" s="88"/>
      <c r="AJK51" s="88"/>
      <c r="AJL51" s="88"/>
      <c r="AJM51" s="88"/>
      <c r="AJN51" s="88"/>
      <c r="AJO51" s="88"/>
      <c r="AJP51" s="88"/>
      <c r="AJQ51" s="88"/>
      <c r="AJR51" s="88"/>
      <c r="AJS51" s="88"/>
      <c r="AJT51" s="88"/>
      <c r="AJU51" s="88"/>
      <c r="AJV51" s="88"/>
      <c r="AJW51" s="88"/>
      <c r="AJX51" s="88"/>
      <c r="AJY51" s="88"/>
      <c r="AJZ51" s="88"/>
      <c r="AKA51" s="88"/>
      <c r="AKB51" s="88"/>
      <c r="AKC51" s="88"/>
      <c r="AKD51" s="88"/>
      <c r="AKE51" s="88"/>
      <c r="AKF51" s="88"/>
      <c r="AKG51" s="88"/>
      <c r="AKH51" s="88"/>
      <c r="AKI51" s="88"/>
      <c r="AKJ51" s="88"/>
      <c r="AKK51" s="88"/>
      <c r="AKL51" s="88"/>
      <c r="AKM51" s="88"/>
      <c r="AKN51" s="88"/>
      <c r="AKO51" s="88"/>
      <c r="AKP51" s="88"/>
      <c r="AKQ51" s="88"/>
      <c r="AKR51" s="88"/>
      <c r="AKS51" s="88"/>
      <c r="AKT51" s="88"/>
      <c r="AKU51" s="88"/>
      <c r="AKV51" s="88"/>
      <c r="AKW51" s="88"/>
      <c r="AKX51" s="88"/>
      <c r="AKY51" s="88"/>
      <c r="AKZ51" s="88"/>
      <c r="ALA51" s="88"/>
      <c r="ALB51" s="88"/>
      <c r="ALC51" s="88"/>
      <c r="ALD51" s="88"/>
      <c r="ALE51" s="88"/>
      <c r="ALF51" s="88"/>
      <c r="ALG51" s="88"/>
      <c r="ALH51" s="88"/>
      <c r="ALI51" s="88"/>
      <c r="ALJ51" s="88"/>
      <c r="ALK51" s="88"/>
      <c r="ALL51" s="88"/>
      <c r="ALM51" s="88"/>
      <c r="ALN51" s="88"/>
      <c r="ALO51" s="88"/>
      <c r="ALP51" s="88"/>
      <c r="ALQ51" s="88"/>
      <c r="ALR51" s="88"/>
      <c r="ALS51" s="88"/>
      <c r="ALT51" s="88"/>
      <c r="ALU51" s="88"/>
      <c r="ALV51" s="88"/>
      <c r="ALW51" s="88"/>
      <c r="ALX51" s="88"/>
      <c r="ALY51" s="88"/>
    </row>
    <row r="52" spans="1:16380" s="89" customFormat="1" ht="138" customHeight="1" x14ac:dyDescent="0.25">
      <c r="A52" s="69" t="s">
        <v>179</v>
      </c>
      <c r="B52" s="67" t="s">
        <v>178</v>
      </c>
      <c r="C52" s="21" t="s">
        <v>180</v>
      </c>
      <c r="D52" s="67" t="s">
        <v>181</v>
      </c>
      <c r="E52" s="67" t="s">
        <v>19</v>
      </c>
      <c r="F52" s="55" t="s">
        <v>182</v>
      </c>
      <c r="G52" s="27"/>
      <c r="H52" s="27">
        <f>11040.97+341.13+341.13-341.13+450</f>
        <v>11832.099999999999</v>
      </c>
      <c r="I52" s="27">
        <f>148.68</f>
        <v>148.68</v>
      </c>
      <c r="J52" s="3"/>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c r="QZ52" s="88"/>
      <c r="RA52" s="88"/>
      <c r="RB52" s="88"/>
      <c r="RC52" s="88"/>
      <c r="RD52" s="88"/>
      <c r="RE52" s="88"/>
      <c r="RF52" s="88"/>
      <c r="RG52" s="88"/>
      <c r="RH52" s="88"/>
      <c r="RI52" s="88"/>
      <c r="RJ52" s="88"/>
      <c r="RK52" s="88"/>
      <c r="RL52" s="88"/>
      <c r="RM52" s="88"/>
      <c r="RN52" s="88"/>
      <c r="RO52" s="88"/>
      <c r="RP52" s="88"/>
      <c r="RQ52" s="88"/>
      <c r="RR52" s="88"/>
      <c r="RS52" s="88"/>
      <c r="RT52" s="88"/>
      <c r="RU52" s="88"/>
      <c r="RV52" s="88"/>
      <c r="RW52" s="88"/>
      <c r="RX52" s="88"/>
      <c r="RY52" s="88"/>
      <c r="RZ52" s="88"/>
      <c r="SA52" s="88"/>
      <c r="SB52" s="88"/>
      <c r="SC52" s="88"/>
      <c r="SD52" s="88"/>
      <c r="SE52" s="88"/>
      <c r="SF52" s="88"/>
      <c r="SG52" s="88"/>
      <c r="SH52" s="88"/>
      <c r="SI52" s="88"/>
      <c r="SJ52" s="88"/>
      <c r="SK52" s="88"/>
      <c r="SL52" s="88"/>
      <c r="SM52" s="88"/>
      <c r="SN52" s="88"/>
      <c r="SO52" s="88"/>
      <c r="SP52" s="88"/>
      <c r="SQ52" s="88"/>
      <c r="SR52" s="88"/>
      <c r="SS52" s="88"/>
      <c r="ST52" s="88"/>
      <c r="SU52" s="88"/>
      <c r="SV52" s="88"/>
      <c r="SW52" s="88"/>
      <c r="SX52" s="88"/>
      <c r="SY52" s="88"/>
      <c r="SZ52" s="88"/>
      <c r="TA52" s="88"/>
      <c r="TB52" s="88"/>
      <c r="TC52" s="88"/>
      <c r="TD52" s="88"/>
      <c r="TE52" s="88"/>
      <c r="TF52" s="88"/>
      <c r="TG52" s="88"/>
      <c r="TH52" s="88"/>
      <c r="TI52" s="88"/>
      <c r="TJ52" s="88"/>
      <c r="TK52" s="88"/>
      <c r="TL52" s="88"/>
      <c r="TM52" s="88"/>
      <c r="TN52" s="88"/>
      <c r="TO52" s="88"/>
      <c r="TP52" s="88"/>
      <c r="TQ52" s="88"/>
      <c r="TR52" s="88"/>
      <c r="TS52" s="88"/>
      <c r="TT52" s="88"/>
      <c r="TU52" s="88"/>
      <c r="TV52" s="88"/>
      <c r="TW52" s="88"/>
      <c r="TX52" s="88"/>
      <c r="TY52" s="88"/>
      <c r="TZ52" s="88"/>
      <c r="UA52" s="88"/>
      <c r="UB52" s="88"/>
      <c r="UC52" s="88"/>
      <c r="UD52" s="88"/>
      <c r="UE52" s="88"/>
      <c r="UF52" s="88"/>
      <c r="UG52" s="88"/>
      <c r="UH52" s="88"/>
      <c r="UI52" s="88"/>
      <c r="UJ52" s="88"/>
      <c r="UK52" s="88"/>
      <c r="UL52" s="88"/>
      <c r="UM52" s="88"/>
      <c r="UN52" s="88"/>
      <c r="UO52" s="88"/>
      <c r="UP52" s="88"/>
      <c r="UQ52" s="88"/>
      <c r="UR52" s="88"/>
      <c r="US52" s="88"/>
      <c r="UT52" s="88"/>
      <c r="UU52" s="88"/>
      <c r="UV52" s="88"/>
      <c r="UW52" s="88"/>
      <c r="UX52" s="88"/>
      <c r="UY52" s="88"/>
      <c r="UZ52" s="88"/>
      <c r="VA52" s="88"/>
      <c r="VB52" s="88"/>
      <c r="VC52" s="88"/>
      <c r="VD52" s="88"/>
      <c r="VE52" s="88"/>
      <c r="VF52" s="88"/>
      <c r="VG52" s="88"/>
      <c r="VH52" s="88"/>
      <c r="VI52" s="88"/>
      <c r="VJ52" s="88"/>
      <c r="VK52" s="88"/>
      <c r="VL52" s="88"/>
      <c r="VM52" s="88"/>
      <c r="VN52" s="88"/>
      <c r="VO52" s="88"/>
      <c r="VP52" s="88"/>
      <c r="VQ52" s="88"/>
      <c r="VR52" s="88"/>
      <c r="VS52" s="88"/>
      <c r="VT52" s="88"/>
      <c r="VU52" s="88"/>
      <c r="VV52" s="88"/>
      <c r="VW52" s="88"/>
      <c r="VX52" s="88"/>
      <c r="VY52" s="88"/>
      <c r="VZ52" s="88"/>
      <c r="WA52" s="88"/>
      <c r="WB52" s="88"/>
      <c r="WC52" s="88"/>
      <c r="WD52" s="88"/>
      <c r="WE52" s="88"/>
      <c r="WF52" s="88"/>
      <c r="WG52" s="88"/>
      <c r="WH52" s="88"/>
      <c r="WI52" s="88"/>
      <c r="WJ52" s="88"/>
      <c r="WK52" s="88"/>
      <c r="WL52" s="88"/>
      <c r="WM52" s="88"/>
      <c r="WN52" s="88"/>
      <c r="WO52" s="88"/>
      <c r="WP52" s="88"/>
      <c r="WQ52" s="88"/>
      <c r="WR52" s="88"/>
      <c r="WS52" s="88"/>
      <c r="WT52" s="88"/>
      <c r="WU52" s="88"/>
      <c r="WV52" s="88"/>
      <c r="WW52" s="88"/>
      <c r="WX52" s="88"/>
      <c r="WY52" s="88"/>
      <c r="WZ52" s="88"/>
      <c r="XA52" s="88"/>
      <c r="XB52" s="88"/>
      <c r="XC52" s="88"/>
      <c r="XD52" s="88"/>
      <c r="XE52" s="88"/>
      <c r="XF52" s="88"/>
      <c r="XG52" s="88"/>
      <c r="XH52" s="88"/>
      <c r="XI52" s="88"/>
      <c r="XJ52" s="88"/>
      <c r="XK52" s="88"/>
      <c r="XL52" s="88"/>
      <c r="XM52" s="88"/>
      <c r="XN52" s="88"/>
      <c r="XO52" s="88"/>
      <c r="XP52" s="88"/>
      <c r="XQ52" s="88"/>
      <c r="XR52" s="88"/>
      <c r="XS52" s="88"/>
      <c r="XT52" s="88"/>
      <c r="XU52" s="88"/>
      <c r="XV52" s="88"/>
      <c r="XW52" s="88"/>
      <c r="XX52" s="88"/>
      <c r="XY52" s="88"/>
      <c r="XZ52" s="88"/>
      <c r="YA52" s="88"/>
      <c r="YB52" s="88"/>
      <c r="YC52" s="88"/>
      <c r="YD52" s="88"/>
      <c r="YE52" s="88"/>
      <c r="YF52" s="88"/>
      <c r="YG52" s="88"/>
      <c r="YH52" s="88"/>
      <c r="YI52" s="88"/>
      <c r="YJ52" s="88"/>
      <c r="YK52" s="88"/>
      <c r="YL52" s="88"/>
      <c r="YM52" s="88"/>
      <c r="YN52" s="88"/>
      <c r="YO52" s="88"/>
      <c r="YP52" s="88"/>
      <c r="YQ52" s="88"/>
      <c r="YR52" s="88"/>
      <c r="YS52" s="88"/>
      <c r="YT52" s="88"/>
      <c r="YU52" s="88"/>
      <c r="YV52" s="88"/>
      <c r="YW52" s="88"/>
      <c r="YX52" s="88"/>
      <c r="YY52" s="88"/>
      <c r="YZ52" s="88"/>
      <c r="ZA52" s="88"/>
      <c r="ZB52" s="88"/>
      <c r="ZC52" s="88"/>
      <c r="ZD52" s="88"/>
      <c r="ZE52" s="88"/>
      <c r="ZF52" s="88"/>
      <c r="ZG52" s="88"/>
      <c r="ZH52" s="88"/>
      <c r="ZI52" s="88"/>
      <c r="ZJ52" s="88"/>
      <c r="ZK52" s="88"/>
      <c r="ZL52" s="88"/>
      <c r="ZM52" s="88"/>
      <c r="ZN52" s="88"/>
      <c r="ZO52" s="88"/>
      <c r="ZP52" s="88"/>
      <c r="ZQ52" s="88"/>
      <c r="ZR52" s="88"/>
      <c r="ZS52" s="88"/>
      <c r="ZT52" s="88"/>
      <c r="ZU52" s="88"/>
      <c r="ZV52" s="88"/>
      <c r="ZW52" s="88"/>
      <c r="ZX52" s="88"/>
      <c r="ZY52" s="88"/>
      <c r="ZZ52" s="88"/>
      <c r="AAA52" s="88"/>
      <c r="AAB52" s="88"/>
      <c r="AAC52" s="88"/>
      <c r="AAD52" s="88"/>
      <c r="AAE52" s="88"/>
      <c r="AAF52" s="88"/>
      <c r="AAG52" s="88"/>
      <c r="AAH52" s="88"/>
      <c r="AAI52" s="88"/>
      <c r="AAJ52" s="88"/>
      <c r="AAK52" s="88"/>
      <c r="AAL52" s="88"/>
      <c r="AAM52" s="88"/>
      <c r="AAN52" s="88"/>
      <c r="AAO52" s="88"/>
      <c r="AAP52" s="88"/>
      <c r="AAQ52" s="88"/>
      <c r="AAR52" s="88"/>
      <c r="AAS52" s="88"/>
      <c r="AAT52" s="88"/>
      <c r="AAU52" s="88"/>
      <c r="AAV52" s="88"/>
      <c r="AAW52" s="88"/>
      <c r="AAX52" s="88"/>
      <c r="AAY52" s="88"/>
      <c r="AAZ52" s="88"/>
      <c r="ABA52" s="88"/>
      <c r="ABB52" s="88"/>
      <c r="ABC52" s="88"/>
      <c r="ABD52" s="88"/>
      <c r="ABE52" s="88"/>
      <c r="ABF52" s="88"/>
      <c r="ABG52" s="88"/>
      <c r="ABH52" s="88"/>
      <c r="ABI52" s="88"/>
      <c r="ABJ52" s="88"/>
      <c r="ABK52" s="88"/>
      <c r="ABL52" s="88"/>
      <c r="ABM52" s="88"/>
      <c r="ABN52" s="88"/>
      <c r="ABO52" s="88"/>
      <c r="ABP52" s="88"/>
      <c r="ABQ52" s="88"/>
      <c r="ABR52" s="88"/>
      <c r="ABS52" s="88"/>
      <c r="ABT52" s="88"/>
      <c r="ABU52" s="88"/>
      <c r="ABV52" s="88"/>
      <c r="ABW52" s="88"/>
      <c r="ABX52" s="88"/>
      <c r="ABY52" s="88"/>
      <c r="ABZ52" s="88"/>
      <c r="ACA52" s="88"/>
      <c r="ACB52" s="88"/>
      <c r="ACC52" s="88"/>
      <c r="ACD52" s="88"/>
      <c r="ACE52" s="88"/>
      <c r="ACF52" s="88"/>
      <c r="ACG52" s="88"/>
      <c r="ACH52" s="88"/>
      <c r="ACI52" s="88"/>
      <c r="ACJ52" s="88"/>
      <c r="ACK52" s="88"/>
      <c r="ACL52" s="88"/>
      <c r="ACM52" s="88"/>
      <c r="ACN52" s="88"/>
      <c r="ACO52" s="88"/>
      <c r="ACP52" s="88"/>
      <c r="ACQ52" s="88"/>
      <c r="ACR52" s="88"/>
      <c r="ACS52" s="88"/>
      <c r="ACT52" s="88"/>
      <c r="ACU52" s="88"/>
      <c r="ACV52" s="88"/>
      <c r="ACW52" s="88"/>
      <c r="ACX52" s="88"/>
      <c r="ACY52" s="88"/>
      <c r="ACZ52" s="88"/>
      <c r="ADA52" s="88"/>
      <c r="ADB52" s="88"/>
      <c r="ADC52" s="88"/>
      <c r="ADD52" s="88"/>
      <c r="ADE52" s="88"/>
      <c r="ADF52" s="88"/>
      <c r="ADG52" s="88"/>
      <c r="ADH52" s="88"/>
      <c r="ADI52" s="88"/>
      <c r="ADJ52" s="88"/>
      <c r="ADK52" s="88"/>
      <c r="ADL52" s="88"/>
      <c r="ADM52" s="88"/>
      <c r="ADN52" s="88"/>
      <c r="ADO52" s="88"/>
      <c r="ADP52" s="88"/>
      <c r="ADQ52" s="88"/>
      <c r="ADR52" s="88"/>
      <c r="ADS52" s="88"/>
      <c r="ADT52" s="88"/>
      <c r="ADU52" s="88"/>
      <c r="ADV52" s="88"/>
      <c r="ADW52" s="88"/>
      <c r="ADX52" s="88"/>
      <c r="ADY52" s="88"/>
      <c r="ADZ52" s="88"/>
      <c r="AEA52" s="88"/>
      <c r="AEB52" s="88"/>
      <c r="AEC52" s="88"/>
      <c r="AED52" s="88"/>
      <c r="AEE52" s="88"/>
      <c r="AEF52" s="88"/>
      <c r="AEG52" s="88"/>
      <c r="AEH52" s="88"/>
      <c r="AEI52" s="88"/>
      <c r="AEJ52" s="88"/>
      <c r="AEK52" s="88"/>
      <c r="AEL52" s="88"/>
      <c r="AEM52" s="88"/>
      <c r="AEN52" s="88"/>
      <c r="AEO52" s="88"/>
      <c r="AEP52" s="88"/>
      <c r="AEQ52" s="88"/>
      <c r="AER52" s="88"/>
      <c r="AES52" s="88"/>
      <c r="AET52" s="88"/>
      <c r="AEU52" s="88"/>
      <c r="AEV52" s="88"/>
      <c r="AEW52" s="88"/>
      <c r="AEX52" s="88"/>
      <c r="AEY52" s="88"/>
      <c r="AEZ52" s="88"/>
      <c r="AFA52" s="88"/>
      <c r="AFB52" s="88"/>
      <c r="AFC52" s="88"/>
      <c r="AFD52" s="88"/>
      <c r="AFE52" s="88"/>
      <c r="AFF52" s="88"/>
      <c r="AFG52" s="88"/>
      <c r="AFH52" s="88"/>
      <c r="AFI52" s="88"/>
      <c r="AFJ52" s="88"/>
      <c r="AFK52" s="88"/>
      <c r="AFL52" s="88"/>
      <c r="AFM52" s="88"/>
      <c r="AFN52" s="88"/>
      <c r="AFO52" s="88"/>
      <c r="AFP52" s="88"/>
      <c r="AFQ52" s="88"/>
      <c r="AFR52" s="88"/>
      <c r="AFS52" s="88"/>
      <c r="AFT52" s="88"/>
      <c r="AFU52" s="88"/>
      <c r="AFV52" s="88"/>
      <c r="AFW52" s="88"/>
      <c r="AFX52" s="88"/>
      <c r="AFY52" s="88"/>
      <c r="AFZ52" s="88"/>
      <c r="AGA52" s="88"/>
      <c r="AGB52" s="88"/>
      <c r="AGC52" s="88"/>
      <c r="AGD52" s="88"/>
      <c r="AGE52" s="88"/>
      <c r="AGF52" s="88"/>
      <c r="AGG52" s="88"/>
      <c r="AGH52" s="88"/>
      <c r="AGI52" s="88"/>
      <c r="AGJ52" s="88"/>
      <c r="AGK52" s="88"/>
      <c r="AGL52" s="88"/>
      <c r="AGM52" s="88"/>
      <c r="AGN52" s="88"/>
      <c r="AGO52" s="88"/>
      <c r="AGP52" s="88"/>
      <c r="AGQ52" s="88"/>
      <c r="AGR52" s="88"/>
      <c r="AGS52" s="88"/>
      <c r="AGT52" s="88"/>
      <c r="AGU52" s="88"/>
      <c r="AGV52" s="88"/>
      <c r="AGW52" s="88"/>
      <c r="AGX52" s="88"/>
      <c r="AGY52" s="88"/>
      <c r="AGZ52" s="88"/>
      <c r="AHA52" s="88"/>
      <c r="AHB52" s="88"/>
      <c r="AHC52" s="88"/>
      <c r="AHD52" s="88"/>
      <c r="AHE52" s="88"/>
      <c r="AHF52" s="88"/>
      <c r="AHG52" s="88"/>
      <c r="AHH52" s="88"/>
      <c r="AHI52" s="88"/>
      <c r="AHJ52" s="88"/>
      <c r="AHK52" s="88"/>
      <c r="AHL52" s="88"/>
      <c r="AHM52" s="88"/>
      <c r="AHN52" s="88"/>
      <c r="AHO52" s="88"/>
      <c r="AHP52" s="88"/>
      <c r="AHQ52" s="88"/>
      <c r="AHR52" s="88"/>
      <c r="AHS52" s="88"/>
      <c r="AHT52" s="88"/>
      <c r="AHU52" s="88"/>
      <c r="AHV52" s="88"/>
      <c r="AHW52" s="88"/>
      <c r="AHX52" s="88"/>
      <c r="AHY52" s="88"/>
      <c r="AHZ52" s="88"/>
      <c r="AIA52" s="88"/>
      <c r="AIB52" s="88"/>
      <c r="AIC52" s="88"/>
      <c r="AID52" s="88"/>
      <c r="AIE52" s="88"/>
      <c r="AIF52" s="88"/>
      <c r="AIG52" s="88"/>
      <c r="AIH52" s="88"/>
      <c r="AII52" s="88"/>
      <c r="AIJ52" s="88"/>
      <c r="AIK52" s="88"/>
      <c r="AIL52" s="88"/>
      <c r="AIM52" s="88"/>
      <c r="AIN52" s="88"/>
      <c r="AIO52" s="88"/>
      <c r="AIP52" s="88"/>
      <c r="AIQ52" s="88"/>
      <c r="AIR52" s="88"/>
      <c r="AIS52" s="88"/>
      <c r="AIT52" s="88"/>
      <c r="AIU52" s="88"/>
      <c r="AIV52" s="88"/>
      <c r="AIW52" s="88"/>
      <c r="AIX52" s="88"/>
      <c r="AIY52" s="88"/>
      <c r="AIZ52" s="88"/>
      <c r="AJA52" s="88"/>
      <c r="AJB52" s="88"/>
      <c r="AJC52" s="88"/>
      <c r="AJD52" s="88"/>
      <c r="AJE52" s="88"/>
      <c r="AJF52" s="88"/>
      <c r="AJG52" s="88"/>
      <c r="AJH52" s="88"/>
      <c r="AJI52" s="88"/>
      <c r="AJJ52" s="88"/>
      <c r="AJK52" s="88"/>
      <c r="AJL52" s="88"/>
      <c r="AJM52" s="88"/>
      <c r="AJN52" s="88"/>
      <c r="AJO52" s="88"/>
      <c r="AJP52" s="88"/>
      <c r="AJQ52" s="88"/>
      <c r="AJR52" s="88"/>
      <c r="AJS52" s="88"/>
      <c r="AJT52" s="88"/>
      <c r="AJU52" s="88"/>
      <c r="AJV52" s="88"/>
      <c r="AJW52" s="88"/>
      <c r="AJX52" s="88"/>
      <c r="AJY52" s="88"/>
      <c r="AJZ52" s="88"/>
      <c r="AKA52" s="88"/>
      <c r="AKB52" s="88"/>
      <c r="AKC52" s="88"/>
      <c r="AKD52" s="88"/>
      <c r="AKE52" s="88"/>
      <c r="AKF52" s="88"/>
      <c r="AKG52" s="88"/>
      <c r="AKH52" s="88"/>
      <c r="AKI52" s="88"/>
      <c r="AKJ52" s="88"/>
      <c r="AKK52" s="88"/>
      <c r="AKL52" s="88"/>
      <c r="AKM52" s="88"/>
      <c r="AKN52" s="88"/>
      <c r="AKO52" s="88"/>
      <c r="AKP52" s="88"/>
      <c r="AKQ52" s="88"/>
      <c r="AKR52" s="88"/>
      <c r="AKS52" s="88"/>
      <c r="AKT52" s="88"/>
      <c r="AKU52" s="88"/>
      <c r="AKV52" s="88"/>
      <c r="AKW52" s="88"/>
      <c r="AKX52" s="88"/>
      <c r="AKY52" s="88"/>
      <c r="AKZ52" s="88"/>
      <c r="ALA52" s="88"/>
      <c r="ALB52" s="88"/>
      <c r="ALC52" s="88"/>
      <c r="ALD52" s="88"/>
      <c r="ALE52" s="88"/>
      <c r="ALF52" s="88"/>
      <c r="ALG52" s="88"/>
      <c r="ALH52" s="88"/>
      <c r="ALI52" s="88"/>
      <c r="ALJ52" s="88"/>
      <c r="ALK52" s="88"/>
      <c r="ALL52" s="88"/>
      <c r="ALM52" s="88"/>
      <c r="ALN52" s="88"/>
      <c r="ALO52" s="88"/>
      <c r="ALP52" s="88"/>
      <c r="ALQ52" s="88"/>
      <c r="ALR52" s="88"/>
      <c r="ALS52" s="88"/>
      <c r="ALT52" s="88"/>
      <c r="ALU52" s="88"/>
      <c r="ALV52" s="88"/>
      <c r="ALW52" s="88"/>
      <c r="ALX52" s="88"/>
      <c r="ALY52" s="88"/>
    </row>
    <row r="53" spans="1:16380" ht="75.75" customHeight="1" x14ac:dyDescent="0.25">
      <c r="A53" s="69" t="s">
        <v>187</v>
      </c>
      <c r="B53" s="67" t="s">
        <v>186</v>
      </c>
      <c r="C53" s="21" t="s">
        <v>188</v>
      </c>
      <c r="D53" s="67" t="s">
        <v>21</v>
      </c>
      <c r="E53" s="67" t="s">
        <v>19</v>
      </c>
      <c r="F53" s="55">
        <v>700</v>
      </c>
      <c r="G53" s="27">
        <v>758.96</v>
      </c>
      <c r="H53" s="15"/>
      <c r="I53" s="15"/>
    </row>
    <row r="54" spans="1:16380" ht="195" customHeight="1" x14ac:dyDescent="0.25">
      <c r="A54" s="69" t="s">
        <v>189</v>
      </c>
      <c r="B54" s="67" t="s">
        <v>190</v>
      </c>
      <c r="C54" s="21" t="s">
        <v>191</v>
      </c>
      <c r="D54" s="67" t="s">
        <v>193</v>
      </c>
      <c r="E54" s="67" t="s">
        <v>19</v>
      </c>
      <c r="F54" s="55" t="s">
        <v>192</v>
      </c>
      <c r="G54" s="15"/>
      <c r="H54" s="14">
        <f>2492.63+782+2239.63+935</f>
        <v>6449.26</v>
      </c>
      <c r="I54" s="15"/>
    </row>
    <row r="55" spans="1:16380" s="89" customFormat="1" ht="152.25" customHeight="1" x14ac:dyDescent="0.25">
      <c r="A55" s="69" t="s">
        <v>125</v>
      </c>
      <c r="B55" s="67" t="s">
        <v>194</v>
      </c>
      <c r="C55" s="21" t="s">
        <v>195</v>
      </c>
      <c r="D55" s="67" t="s">
        <v>196</v>
      </c>
      <c r="E55" s="67" t="s">
        <v>19</v>
      </c>
      <c r="F55" s="23" t="s">
        <v>197</v>
      </c>
      <c r="G55" s="55">
        <f>825.25+140.39</f>
        <v>965.64</v>
      </c>
      <c r="H55" s="15"/>
      <c r="I55" s="27">
        <f>1090.64+2+9.98+489.4+1802.2+1018.6+2+2.09</f>
        <v>4416.9100000000008</v>
      </c>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row>
    <row r="56" spans="1:16380" ht="104.25" customHeight="1" x14ac:dyDescent="0.25">
      <c r="A56" s="13" t="s">
        <v>200</v>
      </c>
      <c r="B56" s="67" t="s">
        <v>198</v>
      </c>
      <c r="C56" s="21" t="s">
        <v>199</v>
      </c>
      <c r="D56" s="67" t="s">
        <v>21</v>
      </c>
      <c r="E56" s="67" t="s">
        <v>19</v>
      </c>
      <c r="F56" s="55">
        <v>8820</v>
      </c>
      <c r="G56" s="15"/>
      <c r="H56" s="14">
        <f>7560+1260+4408.06+3161</f>
        <v>16389.060000000001</v>
      </c>
      <c r="I56" s="39">
        <v>0</v>
      </c>
    </row>
    <row r="57" spans="1:16380" ht="71.25" customHeight="1" x14ac:dyDescent="0.25">
      <c r="A57" s="84" t="s">
        <v>6</v>
      </c>
      <c r="B57" s="84" t="s">
        <v>201</v>
      </c>
      <c r="C57" s="84" t="s">
        <v>7</v>
      </c>
      <c r="D57" s="84" t="s">
        <v>202</v>
      </c>
      <c r="E57" s="72" t="s">
        <v>8</v>
      </c>
      <c r="F57" s="91" t="s">
        <v>203</v>
      </c>
      <c r="G57" s="92"/>
      <c r="H57" s="92">
        <f>1139.18+156.06+3150+134.5</f>
        <v>4579.74</v>
      </c>
      <c r="I57" s="97">
        <f>3195+3150+103.04</f>
        <v>6448.04</v>
      </c>
    </row>
    <row r="58" spans="1:16380" ht="55.7" customHeight="1" x14ac:dyDescent="0.25">
      <c r="A58" s="69" t="s">
        <v>22</v>
      </c>
      <c r="B58" s="69" t="s">
        <v>201</v>
      </c>
      <c r="C58" s="69" t="s">
        <v>13</v>
      </c>
      <c r="D58" s="69" t="s">
        <v>202</v>
      </c>
      <c r="E58" s="67" t="s">
        <v>8</v>
      </c>
      <c r="F58" s="70" t="s">
        <v>204</v>
      </c>
      <c r="G58" s="59"/>
      <c r="H58" s="59">
        <f>759.45+2093.16</f>
        <v>2852.6099999999997</v>
      </c>
      <c r="I58" s="59">
        <v>2166.84</v>
      </c>
      <c r="J58" s="3" t="s">
        <v>347</v>
      </c>
    </row>
    <row r="59" spans="1:16380" ht="72" customHeight="1" x14ac:dyDescent="0.25">
      <c r="A59" s="45" t="s">
        <v>17</v>
      </c>
      <c r="B59" s="45" t="s">
        <v>201</v>
      </c>
      <c r="C59" s="45" t="s">
        <v>13</v>
      </c>
      <c r="D59" s="45" t="s">
        <v>202</v>
      </c>
      <c r="E59" s="46" t="s">
        <v>8</v>
      </c>
      <c r="F59" s="26" t="s">
        <v>204</v>
      </c>
      <c r="G59" s="59"/>
      <c r="H59" s="59">
        <f>2100+759.45</f>
        <v>2859.45</v>
      </c>
      <c r="I59" s="59">
        <f>2100+2100</f>
        <v>4200</v>
      </c>
    </row>
    <row r="60" spans="1:16380" ht="80.25" customHeight="1" x14ac:dyDescent="0.25">
      <c r="A60" s="45" t="s">
        <v>23</v>
      </c>
      <c r="B60" s="45" t="s">
        <v>201</v>
      </c>
      <c r="C60" s="45" t="s">
        <v>24</v>
      </c>
      <c r="D60" s="45" t="s">
        <v>202</v>
      </c>
      <c r="E60" s="46" t="s">
        <v>8</v>
      </c>
      <c r="F60" s="54"/>
      <c r="G60" s="52"/>
      <c r="H60" s="52"/>
      <c r="I60" s="52"/>
    </row>
    <row r="61" spans="1:16380" ht="84" customHeight="1" x14ac:dyDescent="0.25">
      <c r="A61" s="58" t="s">
        <v>25</v>
      </c>
      <c r="B61" s="58" t="s">
        <v>201</v>
      </c>
      <c r="C61" s="58" t="s">
        <v>24</v>
      </c>
      <c r="D61" s="58" t="s">
        <v>202</v>
      </c>
      <c r="E61" s="73" t="s">
        <v>8</v>
      </c>
      <c r="F61" s="48"/>
      <c r="G61" s="48"/>
      <c r="H61" s="48"/>
      <c r="I61" s="48"/>
    </row>
    <row r="62" spans="1:16380" s="89" customFormat="1" ht="84" customHeight="1" x14ac:dyDescent="0.25">
      <c r="A62" s="58" t="s">
        <v>205</v>
      </c>
      <c r="B62" s="58" t="s">
        <v>206</v>
      </c>
      <c r="C62" s="58" t="s">
        <v>207</v>
      </c>
      <c r="D62" s="58" t="s">
        <v>21</v>
      </c>
      <c r="E62" s="73" t="s">
        <v>19</v>
      </c>
      <c r="F62" s="97" t="s">
        <v>208</v>
      </c>
      <c r="G62" s="48"/>
      <c r="H62" s="97">
        <v>2500</v>
      </c>
      <c r="I62" s="97">
        <f>3000+3000</f>
        <v>6000</v>
      </c>
      <c r="J62" s="3"/>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c r="SF62" s="88"/>
      <c r="SG62" s="88"/>
      <c r="SH62" s="88"/>
      <c r="SI62" s="88"/>
      <c r="SJ62" s="88"/>
      <c r="SK62" s="88"/>
      <c r="SL62" s="88"/>
      <c r="SM62" s="88"/>
      <c r="SN62" s="88"/>
      <c r="SO62" s="88"/>
      <c r="SP62" s="88"/>
      <c r="SQ62" s="88"/>
      <c r="SR62" s="88"/>
      <c r="SS62" s="88"/>
      <c r="ST62" s="88"/>
      <c r="SU62" s="88"/>
      <c r="SV62" s="88"/>
      <c r="SW62" s="88"/>
      <c r="SX62" s="88"/>
      <c r="SY62" s="88"/>
      <c r="SZ62" s="88"/>
      <c r="TA62" s="88"/>
      <c r="TB62" s="88"/>
      <c r="TC62" s="88"/>
      <c r="TD62" s="88"/>
      <c r="TE62" s="88"/>
      <c r="TF62" s="88"/>
      <c r="TG62" s="88"/>
      <c r="TH62" s="88"/>
      <c r="TI62" s="88"/>
      <c r="TJ62" s="88"/>
      <c r="TK62" s="88"/>
      <c r="TL62" s="88"/>
      <c r="TM62" s="88"/>
      <c r="TN62" s="88"/>
      <c r="TO62" s="88"/>
      <c r="TP62" s="88"/>
      <c r="TQ62" s="88"/>
      <c r="TR62" s="88"/>
      <c r="TS62" s="88"/>
      <c r="TT62" s="88"/>
      <c r="TU62" s="88"/>
      <c r="TV62" s="88"/>
      <c r="TW62" s="88"/>
      <c r="TX62" s="88"/>
      <c r="TY62" s="88"/>
      <c r="TZ62" s="88"/>
      <c r="UA62" s="88"/>
      <c r="UB62" s="88"/>
      <c r="UC62" s="88"/>
      <c r="UD62" s="88"/>
      <c r="UE62" s="88"/>
      <c r="UF62" s="88"/>
      <c r="UG62" s="88"/>
      <c r="UH62" s="88"/>
      <c r="UI62" s="88"/>
      <c r="UJ62" s="88"/>
      <c r="UK62" s="88"/>
      <c r="UL62" s="88"/>
      <c r="UM62" s="88"/>
      <c r="UN62" s="88"/>
      <c r="UO62" s="88"/>
      <c r="UP62" s="88"/>
      <c r="UQ62" s="88"/>
      <c r="UR62" s="88"/>
      <c r="US62" s="88"/>
      <c r="UT62" s="88"/>
      <c r="UU62" s="88"/>
      <c r="UV62" s="88"/>
      <c r="UW62" s="88"/>
      <c r="UX62" s="88"/>
      <c r="UY62" s="88"/>
      <c r="UZ62" s="88"/>
      <c r="VA62" s="88"/>
      <c r="VB62" s="88"/>
      <c r="VC62" s="88"/>
      <c r="VD62" s="88"/>
      <c r="VE62" s="88"/>
      <c r="VF62" s="88"/>
      <c r="VG62" s="88"/>
      <c r="VH62" s="88"/>
      <c r="VI62" s="88"/>
      <c r="VJ62" s="88"/>
      <c r="VK62" s="88"/>
      <c r="VL62" s="88"/>
      <c r="VM62" s="88"/>
      <c r="VN62" s="88"/>
      <c r="VO62" s="88"/>
      <c r="VP62" s="88"/>
      <c r="VQ62" s="88"/>
      <c r="VR62" s="88"/>
      <c r="VS62" s="88"/>
      <c r="VT62" s="88"/>
      <c r="VU62" s="88"/>
      <c r="VV62" s="88"/>
      <c r="VW62" s="88"/>
      <c r="VX62" s="88"/>
      <c r="VY62" s="88"/>
      <c r="VZ62" s="88"/>
      <c r="WA62" s="88"/>
      <c r="WB62" s="88"/>
      <c r="WC62" s="88"/>
      <c r="WD62" s="88"/>
      <c r="WE62" s="88"/>
      <c r="WF62" s="88"/>
      <c r="WG62" s="88"/>
      <c r="WH62" s="88"/>
      <c r="WI62" s="88"/>
      <c r="WJ62" s="88"/>
      <c r="WK62" s="88"/>
      <c r="WL62" s="88"/>
      <c r="WM62" s="88"/>
      <c r="WN62" s="88"/>
      <c r="WO62" s="88"/>
      <c r="WP62" s="88"/>
      <c r="WQ62" s="88"/>
      <c r="WR62" s="88"/>
      <c r="WS62" s="88"/>
      <c r="WT62" s="88"/>
      <c r="WU62" s="88"/>
      <c r="WV62" s="88"/>
      <c r="WW62" s="88"/>
      <c r="WX62" s="88"/>
      <c r="WY62" s="88"/>
      <c r="WZ62" s="88"/>
      <c r="XA62" s="88"/>
      <c r="XB62" s="88"/>
      <c r="XC62" s="88"/>
      <c r="XD62" s="88"/>
      <c r="XE62" s="88"/>
      <c r="XF62" s="88"/>
      <c r="XG62" s="88"/>
      <c r="XH62" s="88"/>
      <c r="XI62" s="88"/>
      <c r="XJ62" s="88"/>
      <c r="XK62" s="88"/>
      <c r="XL62" s="88"/>
      <c r="XM62" s="88"/>
      <c r="XN62" s="88"/>
      <c r="XO62" s="88"/>
      <c r="XP62" s="88"/>
      <c r="XQ62" s="88"/>
      <c r="XR62" s="88"/>
      <c r="XS62" s="88"/>
      <c r="XT62" s="88"/>
      <c r="XU62" s="88"/>
      <c r="XV62" s="88"/>
      <c r="XW62" s="88"/>
      <c r="XX62" s="88"/>
      <c r="XY62" s="88"/>
      <c r="XZ62" s="88"/>
      <c r="YA62" s="88"/>
      <c r="YB62" s="88"/>
      <c r="YC62" s="88"/>
      <c r="YD62" s="88"/>
      <c r="YE62" s="88"/>
      <c r="YF62" s="88"/>
      <c r="YG62" s="88"/>
      <c r="YH62" s="88"/>
      <c r="YI62" s="88"/>
      <c r="YJ62" s="88"/>
      <c r="YK62" s="88"/>
      <c r="YL62" s="88"/>
      <c r="YM62" s="88"/>
      <c r="YN62" s="88"/>
      <c r="YO62" s="88"/>
      <c r="YP62" s="88"/>
      <c r="YQ62" s="88"/>
      <c r="YR62" s="88"/>
      <c r="YS62" s="88"/>
      <c r="YT62" s="88"/>
      <c r="YU62" s="88"/>
      <c r="YV62" s="88"/>
      <c r="YW62" s="88"/>
      <c r="YX62" s="88"/>
      <c r="YY62" s="88"/>
      <c r="YZ62" s="88"/>
      <c r="ZA62" s="88"/>
      <c r="ZB62" s="88"/>
      <c r="ZC62" s="88"/>
      <c r="ZD62" s="88"/>
      <c r="ZE62" s="88"/>
      <c r="ZF62" s="88"/>
      <c r="ZG62" s="88"/>
      <c r="ZH62" s="88"/>
      <c r="ZI62" s="88"/>
      <c r="ZJ62" s="88"/>
      <c r="ZK62" s="88"/>
      <c r="ZL62" s="88"/>
      <c r="ZM62" s="88"/>
      <c r="ZN62" s="88"/>
      <c r="ZO62" s="88"/>
      <c r="ZP62" s="88"/>
      <c r="ZQ62" s="88"/>
      <c r="ZR62" s="88"/>
      <c r="ZS62" s="88"/>
      <c r="ZT62" s="88"/>
      <c r="ZU62" s="88"/>
      <c r="ZV62" s="88"/>
      <c r="ZW62" s="88"/>
      <c r="ZX62" s="88"/>
      <c r="ZY62" s="88"/>
      <c r="ZZ62" s="88"/>
      <c r="AAA62" s="88"/>
      <c r="AAB62" s="88"/>
      <c r="AAC62" s="88"/>
      <c r="AAD62" s="88"/>
      <c r="AAE62" s="88"/>
      <c r="AAF62" s="88"/>
      <c r="AAG62" s="88"/>
      <c r="AAH62" s="88"/>
      <c r="AAI62" s="88"/>
      <c r="AAJ62" s="88"/>
      <c r="AAK62" s="88"/>
      <c r="AAL62" s="88"/>
      <c r="AAM62" s="88"/>
      <c r="AAN62" s="88"/>
      <c r="AAO62" s="88"/>
      <c r="AAP62" s="88"/>
      <c r="AAQ62" s="88"/>
      <c r="AAR62" s="88"/>
      <c r="AAS62" s="88"/>
      <c r="AAT62" s="88"/>
      <c r="AAU62" s="88"/>
      <c r="AAV62" s="88"/>
      <c r="AAW62" s="88"/>
      <c r="AAX62" s="88"/>
      <c r="AAY62" s="88"/>
      <c r="AAZ62" s="88"/>
      <c r="ABA62" s="88"/>
      <c r="ABB62" s="88"/>
      <c r="ABC62" s="88"/>
      <c r="ABD62" s="88"/>
      <c r="ABE62" s="88"/>
      <c r="ABF62" s="88"/>
      <c r="ABG62" s="88"/>
      <c r="ABH62" s="88"/>
      <c r="ABI62" s="88"/>
      <c r="ABJ62" s="88"/>
      <c r="ABK62" s="88"/>
      <c r="ABL62" s="88"/>
      <c r="ABM62" s="88"/>
      <c r="ABN62" s="88"/>
      <c r="ABO62" s="88"/>
      <c r="ABP62" s="88"/>
      <c r="ABQ62" s="88"/>
      <c r="ABR62" s="88"/>
      <c r="ABS62" s="88"/>
      <c r="ABT62" s="88"/>
      <c r="ABU62" s="88"/>
      <c r="ABV62" s="88"/>
      <c r="ABW62" s="88"/>
      <c r="ABX62" s="88"/>
      <c r="ABY62" s="88"/>
      <c r="ABZ62" s="88"/>
      <c r="ACA62" s="88"/>
      <c r="ACB62" s="88"/>
      <c r="ACC62" s="88"/>
      <c r="ACD62" s="88"/>
      <c r="ACE62" s="88"/>
      <c r="ACF62" s="88"/>
      <c r="ACG62" s="88"/>
      <c r="ACH62" s="88"/>
      <c r="ACI62" s="88"/>
      <c r="ACJ62" s="88"/>
      <c r="ACK62" s="88"/>
      <c r="ACL62" s="88"/>
      <c r="ACM62" s="88"/>
      <c r="ACN62" s="88"/>
      <c r="ACO62" s="88"/>
      <c r="ACP62" s="88"/>
      <c r="ACQ62" s="88"/>
      <c r="ACR62" s="88"/>
      <c r="ACS62" s="88"/>
      <c r="ACT62" s="88"/>
      <c r="ACU62" s="88"/>
      <c r="ACV62" s="88"/>
      <c r="ACW62" s="88"/>
      <c r="ACX62" s="88"/>
      <c r="ACY62" s="88"/>
      <c r="ACZ62" s="88"/>
      <c r="ADA62" s="88"/>
      <c r="ADB62" s="88"/>
      <c r="ADC62" s="88"/>
      <c r="ADD62" s="88"/>
      <c r="ADE62" s="88"/>
      <c r="ADF62" s="88"/>
      <c r="ADG62" s="88"/>
      <c r="ADH62" s="88"/>
      <c r="ADI62" s="88"/>
      <c r="ADJ62" s="88"/>
      <c r="ADK62" s="88"/>
      <c r="ADL62" s="88"/>
      <c r="ADM62" s="88"/>
      <c r="ADN62" s="88"/>
      <c r="ADO62" s="88"/>
      <c r="ADP62" s="88"/>
      <c r="ADQ62" s="88"/>
      <c r="ADR62" s="88"/>
      <c r="ADS62" s="88"/>
      <c r="ADT62" s="88"/>
      <c r="ADU62" s="88"/>
      <c r="ADV62" s="88"/>
      <c r="ADW62" s="88"/>
      <c r="ADX62" s="88"/>
      <c r="ADY62" s="88"/>
      <c r="ADZ62" s="88"/>
      <c r="AEA62" s="88"/>
      <c r="AEB62" s="88"/>
      <c r="AEC62" s="88"/>
      <c r="AED62" s="88"/>
      <c r="AEE62" s="88"/>
      <c r="AEF62" s="88"/>
      <c r="AEG62" s="88"/>
      <c r="AEH62" s="88"/>
      <c r="AEI62" s="88"/>
      <c r="AEJ62" s="88"/>
      <c r="AEK62" s="88"/>
      <c r="AEL62" s="88"/>
      <c r="AEM62" s="88"/>
      <c r="AEN62" s="88"/>
      <c r="AEO62" s="88"/>
      <c r="AEP62" s="88"/>
      <c r="AEQ62" s="88"/>
      <c r="AER62" s="88"/>
      <c r="AES62" s="88"/>
      <c r="AET62" s="88"/>
      <c r="AEU62" s="88"/>
      <c r="AEV62" s="88"/>
      <c r="AEW62" s="88"/>
      <c r="AEX62" s="88"/>
      <c r="AEY62" s="88"/>
      <c r="AEZ62" s="88"/>
      <c r="AFA62" s="88"/>
      <c r="AFB62" s="88"/>
      <c r="AFC62" s="88"/>
      <c r="AFD62" s="88"/>
      <c r="AFE62" s="88"/>
      <c r="AFF62" s="88"/>
      <c r="AFG62" s="88"/>
      <c r="AFH62" s="88"/>
      <c r="AFI62" s="88"/>
      <c r="AFJ62" s="88"/>
      <c r="AFK62" s="88"/>
      <c r="AFL62" s="88"/>
      <c r="AFM62" s="88"/>
      <c r="AFN62" s="88"/>
      <c r="AFO62" s="88"/>
      <c r="AFP62" s="88"/>
      <c r="AFQ62" s="88"/>
      <c r="AFR62" s="88"/>
      <c r="AFS62" s="88"/>
      <c r="AFT62" s="88"/>
      <c r="AFU62" s="88"/>
      <c r="AFV62" s="88"/>
      <c r="AFW62" s="88"/>
      <c r="AFX62" s="88"/>
      <c r="AFY62" s="88"/>
      <c r="AFZ62" s="88"/>
      <c r="AGA62" s="88"/>
      <c r="AGB62" s="88"/>
      <c r="AGC62" s="88"/>
      <c r="AGD62" s="88"/>
      <c r="AGE62" s="88"/>
      <c r="AGF62" s="88"/>
      <c r="AGG62" s="88"/>
      <c r="AGH62" s="88"/>
      <c r="AGI62" s="88"/>
      <c r="AGJ62" s="88"/>
      <c r="AGK62" s="88"/>
      <c r="AGL62" s="88"/>
      <c r="AGM62" s="88"/>
      <c r="AGN62" s="88"/>
      <c r="AGO62" s="88"/>
      <c r="AGP62" s="88"/>
      <c r="AGQ62" s="88"/>
      <c r="AGR62" s="88"/>
      <c r="AGS62" s="88"/>
      <c r="AGT62" s="88"/>
      <c r="AGU62" s="88"/>
      <c r="AGV62" s="88"/>
      <c r="AGW62" s="88"/>
      <c r="AGX62" s="88"/>
      <c r="AGY62" s="88"/>
      <c r="AGZ62" s="88"/>
      <c r="AHA62" s="88"/>
      <c r="AHB62" s="88"/>
      <c r="AHC62" s="88"/>
      <c r="AHD62" s="88"/>
      <c r="AHE62" s="88"/>
      <c r="AHF62" s="88"/>
      <c r="AHG62" s="88"/>
      <c r="AHH62" s="88"/>
      <c r="AHI62" s="88"/>
      <c r="AHJ62" s="88"/>
      <c r="AHK62" s="88"/>
      <c r="AHL62" s="88"/>
      <c r="AHM62" s="88"/>
      <c r="AHN62" s="88"/>
      <c r="AHO62" s="88"/>
      <c r="AHP62" s="88"/>
      <c r="AHQ62" s="88"/>
      <c r="AHR62" s="88"/>
      <c r="AHS62" s="88"/>
      <c r="AHT62" s="88"/>
      <c r="AHU62" s="88"/>
      <c r="AHV62" s="88"/>
      <c r="AHW62" s="88"/>
      <c r="AHX62" s="88"/>
      <c r="AHY62" s="88"/>
      <c r="AHZ62" s="88"/>
      <c r="AIA62" s="88"/>
      <c r="AIB62" s="88"/>
      <c r="AIC62" s="88"/>
      <c r="AID62" s="88"/>
      <c r="AIE62" s="88"/>
      <c r="AIF62" s="88"/>
      <c r="AIG62" s="88"/>
      <c r="AIH62" s="88"/>
      <c r="AII62" s="88"/>
      <c r="AIJ62" s="88"/>
      <c r="AIK62" s="88"/>
      <c r="AIL62" s="88"/>
      <c r="AIM62" s="88"/>
      <c r="AIN62" s="88"/>
      <c r="AIO62" s="88"/>
      <c r="AIP62" s="88"/>
      <c r="AIQ62" s="88"/>
      <c r="AIR62" s="88"/>
      <c r="AIS62" s="88"/>
      <c r="AIT62" s="88"/>
      <c r="AIU62" s="88"/>
      <c r="AIV62" s="88"/>
      <c r="AIW62" s="88"/>
      <c r="AIX62" s="88"/>
      <c r="AIY62" s="88"/>
      <c r="AIZ62" s="88"/>
      <c r="AJA62" s="88"/>
      <c r="AJB62" s="88"/>
      <c r="AJC62" s="88"/>
      <c r="AJD62" s="88"/>
      <c r="AJE62" s="88"/>
      <c r="AJF62" s="88"/>
      <c r="AJG62" s="88"/>
      <c r="AJH62" s="88"/>
      <c r="AJI62" s="88"/>
      <c r="AJJ62" s="88"/>
      <c r="AJK62" s="88"/>
      <c r="AJL62" s="88"/>
      <c r="AJM62" s="88"/>
      <c r="AJN62" s="88"/>
      <c r="AJO62" s="88"/>
      <c r="AJP62" s="88"/>
      <c r="AJQ62" s="88"/>
      <c r="AJR62" s="88"/>
      <c r="AJS62" s="88"/>
      <c r="AJT62" s="88"/>
      <c r="AJU62" s="88"/>
      <c r="AJV62" s="88"/>
      <c r="AJW62" s="88"/>
      <c r="AJX62" s="88"/>
      <c r="AJY62" s="88"/>
      <c r="AJZ62" s="88"/>
      <c r="AKA62" s="88"/>
      <c r="AKB62" s="88"/>
      <c r="AKC62" s="88"/>
      <c r="AKD62" s="88"/>
      <c r="AKE62" s="88"/>
      <c r="AKF62" s="88"/>
      <c r="AKG62" s="88"/>
      <c r="AKH62" s="88"/>
      <c r="AKI62" s="88"/>
      <c r="AKJ62" s="88"/>
      <c r="AKK62" s="88"/>
      <c r="AKL62" s="88"/>
      <c r="AKM62" s="88"/>
      <c r="AKN62" s="88"/>
      <c r="AKO62" s="88"/>
      <c r="AKP62" s="88"/>
      <c r="AKQ62" s="88"/>
      <c r="AKR62" s="88"/>
      <c r="AKS62" s="88"/>
      <c r="AKT62" s="88"/>
      <c r="AKU62" s="88"/>
      <c r="AKV62" s="88"/>
      <c r="AKW62" s="88"/>
      <c r="AKX62" s="88"/>
      <c r="AKY62" s="88"/>
      <c r="AKZ62" s="88"/>
      <c r="ALA62" s="88"/>
      <c r="ALB62" s="88"/>
      <c r="ALC62" s="88"/>
      <c r="ALD62" s="88"/>
      <c r="ALE62" s="88"/>
      <c r="ALF62" s="88"/>
      <c r="ALG62" s="88"/>
      <c r="ALH62" s="88"/>
      <c r="ALI62" s="88"/>
      <c r="ALJ62" s="88"/>
      <c r="ALK62" s="88"/>
      <c r="ALL62" s="88"/>
      <c r="ALM62" s="88"/>
      <c r="ALN62" s="88"/>
      <c r="ALO62" s="88"/>
      <c r="ALP62" s="88"/>
      <c r="ALQ62" s="88"/>
      <c r="ALR62" s="88"/>
      <c r="ALS62" s="88"/>
      <c r="ALT62" s="88"/>
      <c r="ALU62" s="88"/>
      <c r="ALV62" s="88"/>
      <c r="ALW62" s="88"/>
      <c r="ALX62" s="88"/>
      <c r="ALY62" s="88"/>
    </row>
    <row r="63" spans="1:16380" s="89" customFormat="1" ht="30" x14ac:dyDescent="0.25">
      <c r="A63" s="45" t="s">
        <v>26</v>
      </c>
      <c r="B63" s="46" t="s">
        <v>210</v>
      </c>
      <c r="C63" s="45" t="s">
        <v>32</v>
      </c>
      <c r="D63" s="4" t="s">
        <v>209</v>
      </c>
      <c r="E63" s="46" t="s">
        <v>19</v>
      </c>
      <c r="F63" s="5" t="s">
        <v>47</v>
      </c>
      <c r="G63" s="55"/>
      <c r="H63" s="55">
        <f>1437.5+1437.5</f>
        <v>2875</v>
      </c>
      <c r="I63" s="59">
        <f>1437.5+1437.5</f>
        <v>2875</v>
      </c>
      <c r="J63" s="3"/>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c r="SF63" s="88"/>
      <c r="SG63" s="88"/>
      <c r="SH63" s="88"/>
      <c r="SI63" s="88"/>
      <c r="SJ63" s="88"/>
      <c r="SK63" s="88"/>
      <c r="SL63" s="88"/>
      <c r="SM63" s="88"/>
      <c r="SN63" s="88"/>
      <c r="SO63" s="88"/>
      <c r="SP63" s="88"/>
      <c r="SQ63" s="88"/>
      <c r="SR63" s="88"/>
      <c r="SS63" s="88"/>
      <c r="ST63" s="88"/>
      <c r="SU63" s="88"/>
      <c r="SV63" s="88"/>
      <c r="SW63" s="88"/>
      <c r="SX63" s="88"/>
      <c r="SY63" s="88"/>
      <c r="SZ63" s="88"/>
      <c r="TA63" s="88"/>
      <c r="TB63" s="88"/>
      <c r="TC63" s="88"/>
      <c r="TD63" s="88"/>
      <c r="TE63" s="88"/>
      <c r="TF63" s="88"/>
      <c r="TG63" s="88"/>
      <c r="TH63" s="88"/>
      <c r="TI63" s="88"/>
      <c r="TJ63" s="88"/>
      <c r="TK63" s="88"/>
      <c r="TL63" s="88"/>
      <c r="TM63" s="88"/>
      <c r="TN63" s="88"/>
      <c r="TO63" s="88"/>
      <c r="TP63" s="88"/>
      <c r="TQ63" s="88"/>
      <c r="TR63" s="88"/>
      <c r="TS63" s="88"/>
      <c r="TT63" s="88"/>
      <c r="TU63" s="88"/>
      <c r="TV63" s="88"/>
      <c r="TW63" s="88"/>
      <c r="TX63" s="88"/>
      <c r="TY63" s="88"/>
      <c r="TZ63" s="88"/>
      <c r="UA63" s="88"/>
      <c r="UB63" s="88"/>
      <c r="UC63" s="88"/>
      <c r="UD63" s="88"/>
      <c r="UE63" s="88"/>
      <c r="UF63" s="88"/>
      <c r="UG63" s="88"/>
      <c r="UH63" s="88"/>
      <c r="UI63" s="88"/>
      <c r="UJ63" s="88"/>
      <c r="UK63" s="88"/>
      <c r="UL63" s="88"/>
      <c r="UM63" s="88"/>
      <c r="UN63" s="88"/>
      <c r="UO63" s="88"/>
      <c r="UP63" s="88"/>
      <c r="UQ63" s="88"/>
      <c r="UR63" s="88"/>
      <c r="US63" s="88"/>
      <c r="UT63" s="88"/>
      <c r="UU63" s="88"/>
      <c r="UV63" s="88"/>
      <c r="UW63" s="88"/>
      <c r="UX63" s="88"/>
      <c r="UY63" s="88"/>
      <c r="UZ63" s="88"/>
      <c r="VA63" s="88"/>
      <c r="VB63" s="88"/>
      <c r="VC63" s="88"/>
      <c r="VD63" s="88"/>
      <c r="VE63" s="88"/>
      <c r="VF63" s="88"/>
      <c r="VG63" s="88"/>
      <c r="VH63" s="88"/>
      <c r="VI63" s="88"/>
      <c r="VJ63" s="88"/>
      <c r="VK63" s="88"/>
      <c r="VL63" s="88"/>
      <c r="VM63" s="88"/>
      <c r="VN63" s="88"/>
      <c r="VO63" s="88"/>
      <c r="VP63" s="88"/>
      <c r="VQ63" s="88"/>
      <c r="VR63" s="88"/>
      <c r="VS63" s="88"/>
      <c r="VT63" s="88"/>
      <c r="VU63" s="88"/>
      <c r="VV63" s="88"/>
      <c r="VW63" s="88"/>
      <c r="VX63" s="88"/>
      <c r="VY63" s="88"/>
      <c r="VZ63" s="88"/>
      <c r="WA63" s="88"/>
      <c r="WB63" s="88"/>
      <c r="WC63" s="88"/>
      <c r="WD63" s="88"/>
      <c r="WE63" s="88"/>
      <c r="WF63" s="88"/>
      <c r="WG63" s="88"/>
      <c r="WH63" s="88"/>
      <c r="WI63" s="88"/>
      <c r="WJ63" s="88"/>
      <c r="WK63" s="88"/>
      <c r="WL63" s="88"/>
      <c r="WM63" s="88"/>
      <c r="WN63" s="88"/>
      <c r="WO63" s="88"/>
      <c r="WP63" s="88"/>
      <c r="WQ63" s="88"/>
      <c r="WR63" s="88"/>
      <c r="WS63" s="88"/>
      <c r="WT63" s="88"/>
      <c r="WU63" s="88"/>
      <c r="WV63" s="88"/>
      <c r="WW63" s="88"/>
      <c r="WX63" s="88"/>
      <c r="WY63" s="88"/>
      <c r="WZ63" s="88"/>
      <c r="XA63" s="88"/>
      <c r="XB63" s="88"/>
      <c r="XC63" s="88"/>
      <c r="XD63" s="88"/>
      <c r="XE63" s="88"/>
      <c r="XF63" s="88"/>
      <c r="XG63" s="88"/>
      <c r="XH63" s="88"/>
      <c r="XI63" s="88"/>
      <c r="XJ63" s="88"/>
      <c r="XK63" s="88"/>
      <c r="XL63" s="88"/>
      <c r="XM63" s="88"/>
      <c r="XN63" s="88"/>
      <c r="XO63" s="88"/>
      <c r="XP63" s="88"/>
      <c r="XQ63" s="88"/>
      <c r="XR63" s="88"/>
      <c r="XS63" s="88"/>
      <c r="XT63" s="88"/>
      <c r="XU63" s="88"/>
      <c r="XV63" s="88"/>
      <c r="XW63" s="88"/>
      <c r="XX63" s="88"/>
      <c r="XY63" s="88"/>
      <c r="XZ63" s="88"/>
      <c r="YA63" s="88"/>
      <c r="YB63" s="88"/>
      <c r="YC63" s="88"/>
      <c r="YD63" s="88"/>
      <c r="YE63" s="88"/>
      <c r="YF63" s="88"/>
      <c r="YG63" s="88"/>
      <c r="YH63" s="88"/>
      <c r="YI63" s="88"/>
      <c r="YJ63" s="88"/>
      <c r="YK63" s="88"/>
      <c r="YL63" s="88"/>
      <c r="YM63" s="88"/>
      <c r="YN63" s="88"/>
      <c r="YO63" s="88"/>
      <c r="YP63" s="88"/>
      <c r="YQ63" s="88"/>
      <c r="YR63" s="88"/>
      <c r="YS63" s="88"/>
      <c r="YT63" s="88"/>
      <c r="YU63" s="88"/>
      <c r="YV63" s="88"/>
      <c r="YW63" s="88"/>
      <c r="YX63" s="88"/>
      <c r="YY63" s="88"/>
      <c r="YZ63" s="88"/>
      <c r="ZA63" s="88"/>
      <c r="ZB63" s="88"/>
      <c r="ZC63" s="88"/>
      <c r="ZD63" s="88"/>
      <c r="ZE63" s="88"/>
      <c r="ZF63" s="88"/>
      <c r="ZG63" s="88"/>
      <c r="ZH63" s="88"/>
      <c r="ZI63" s="88"/>
      <c r="ZJ63" s="88"/>
      <c r="ZK63" s="88"/>
      <c r="ZL63" s="88"/>
      <c r="ZM63" s="88"/>
      <c r="ZN63" s="88"/>
      <c r="ZO63" s="88"/>
      <c r="ZP63" s="88"/>
      <c r="ZQ63" s="88"/>
      <c r="ZR63" s="88"/>
      <c r="ZS63" s="88"/>
      <c r="ZT63" s="88"/>
      <c r="ZU63" s="88"/>
      <c r="ZV63" s="88"/>
      <c r="ZW63" s="88"/>
      <c r="ZX63" s="88"/>
      <c r="ZY63" s="88"/>
      <c r="ZZ63" s="88"/>
      <c r="AAA63" s="88"/>
      <c r="AAB63" s="88"/>
      <c r="AAC63" s="88"/>
      <c r="AAD63" s="88"/>
      <c r="AAE63" s="88"/>
      <c r="AAF63" s="88"/>
      <c r="AAG63" s="88"/>
      <c r="AAH63" s="88"/>
      <c r="AAI63" s="88"/>
      <c r="AAJ63" s="88"/>
      <c r="AAK63" s="88"/>
      <c r="AAL63" s="88"/>
      <c r="AAM63" s="88"/>
      <c r="AAN63" s="88"/>
      <c r="AAO63" s="88"/>
      <c r="AAP63" s="88"/>
      <c r="AAQ63" s="88"/>
      <c r="AAR63" s="88"/>
      <c r="AAS63" s="88"/>
      <c r="AAT63" s="88"/>
      <c r="AAU63" s="88"/>
      <c r="AAV63" s="88"/>
      <c r="AAW63" s="88"/>
      <c r="AAX63" s="88"/>
      <c r="AAY63" s="88"/>
      <c r="AAZ63" s="88"/>
      <c r="ABA63" s="88"/>
      <c r="ABB63" s="88"/>
      <c r="ABC63" s="88"/>
      <c r="ABD63" s="88"/>
      <c r="ABE63" s="88"/>
      <c r="ABF63" s="88"/>
      <c r="ABG63" s="88"/>
      <c r="ABH63" s="88"/>
      <c r="ABI63" s="88"/>
      <c r="ABJ63" s="88"/>
      <c r="ABK63" s="88"/>
      <c r="ABL63" s="88"/>
      <c r="ABM63" s="88"/>
      <c r="ABN63" s="88"/>
      <c r="ABO63" s="88"/>
      <c r="ABP63" s="88"/>
      <c r="ABQ63" s="88"/>
      <c r="ABR63" s="88"/>
      <c r="ABS63" s="88"/>
      <c r="ABT63" s="88"/>
      <c r="ABU63" s="88"/>
      <c r="ABV63" s="88"/>
      <c r="ABW63" s="88"/>
      <c r="ABX63" s="88"/>
      <c r="ABY63" s="88"/>
      <c r="ABZ63" s="88"/>
      <c r="ACA63" s="88"/>
      <c r="ACB63" s="88"/>
      <c r="ACC63" s="88"/>
      <c r="ACD63" s="88"/>
      <c r="ACE63" s="88"/>
      <c r="ACF63" s="88"/>
      <c r="ACG63" s="88"/>
      <c r="ACH63" s="88"/>
      <c r="ACI63" s="88"/>
      <c r="ACJ63" s="88"/>
      <c r="ACK63" s="88"/>
      <c r="ACL63" s="88"/>
      <c r="ACM63" s="88"/>
      <c r="ACN63" s="88"/>
      <c r="ACO63" s="88"/>
      <c r="ACP63" s="88"/>
      <c r="ACQ63" s="88"/>
      <c r="ACR63" s="88"/>
      <c r="ACS63" s="88"/>
      <c r="ACT63" s="88"/>
      <c r="ACU63" s="88"/>
      <c r="ACV63" s="88"/>
      <c r="ACW63" s="88"/>
      <c r="ACX63" s="88"/>
      <c r="ACY63" s="88"/>
      <c r="ACZ63" s="88"/>
      <c r="ADA63" s="88"/>
      <c r="ADB63" s="88"/>
      <c r="ADC63" s="88"/>
      <c r="ADD63" s="88"/>
      <c r="ADE63" s="88"/>
      <c r="ADF63" s="88"/>
      <c r="ADG63" s="88"/>
      <c r="ADH63" s="88"/>
      <c r="ADI63" s="88"/>
      <c r="ADJ63" s="88"/>
      <c r="ADK63" s="88"/>
      <c r="ADL63" s="88"/>
      <c r="ADM63" s="88"/>
      <c r="ADN63" s="88"/>
      <c r="ADO63" s="88"/>
      <c r="ADP63" s="88"/>
      <c r="ADQ63" s="88"/>
      <c r="ADR63" s="88"/>
      <c r="ADS63" s="88"/>
      <c r="ADT63" s="88"/>
      <c r="ADU63" s="88"/>
      <c r="ADV63" s="88"/>
      <c r="ADW63" s="88"/>
      <c r="ADX63" s="88"/>
      <c r="ADY63" s="88"/>
      <c r="ADZ63" s="88"/>
      <c r="AEA63" s="88"/>
      <c r="AEB63" s="88"/>
      <c r="AEC63" s="88"/>
      <c r="AED63" s="88"/>
      <c r="AEE63" s="88"/>
      <c r="AEF63" s="88"/>
      <c r="AEG63" s="88"/>
      <c r="AEH63" s="88"/>
      <c r="AEI63" s="88"/>
      <c r="AEJ63" s="88"/>
      <c r="AEK63" s="88"/>
      <c r="AEL63" s="88"/>
      <c r="AEM63" s="88"/>
      <c r="AEN63" s="88"/>
      <c r="AEO63" s="88"/>
      <c r="AEP63" s="88"/>
      <c r="AEQ63" s="88"/>
      <c r="AER63" s="88"/>
      <c r="AES63" s="88"/>
      <c r="AET63" s="88"/>
      <c r="AEU63" s="88"/>
      <c r="AEV63" s="88"/>
      <c r="AEW63" s="88"/>
      <c r="AEX63" s="88"/>
      <c r="AEY63" s="88"/>
      <c r="AEZ63" s="88"/>
      <c r="AFA63" s="88"/>
      <c r="AFB63" s="88"/>
      <c r="AFC63" s="88"/>
      <c r="AFD63" s="88"/>
      <c r="AFE63" s="88"/>
      <c r="AFF63" s="88"/>
      <c r="AFG63" s="88"/>
      <c r="AFH63" s="88"/>
      <c r="AFI63" s="88"/>
      <c r="AFJ63" s="88"/>
      <c r="AFK63" s="88"/>
      <c r="AFL63" s="88"/>
      <c r="AFM63" s="88"/>
      <c r="AFN63" s="88"/>
      <c r="AFO63" s="88"/>
      <c r="AFP63" s="88"/>
      <c r="AFQ63" s="88"/>
      <c r="AFR63" s="88"/>
      <c r="AFS63" s="88"/>
      <c r="AFT63" s="88"/>
      <c r="AFU63" s="88"/>
      <c r="AFV63" s="88"/>
      <c r="AFW63" s="88"/>
      <c r="AFX63" s="88"/>
      <c r="AFY63" s="88"/>
      <c r="AFZ63" s="88"/>
      <c r="AGA63" s="88"/>
      <c r="AGB63" s="88"/>
      <c r="AGC63" s="88"/>
      <c r="AGD63" s="88"/>
      <c r="AGE63" s="88"/>
      <c r="AGF63" s="88"/>
      <c r="AGG63" s="88"/>
      <c r="AGH63" s="88"/>
      <c r="AGI63" s="88"/>
      <c r="AGJ63" s="88"/>
      <c r="AGK63" s="88"/>
      <c r="AGL63" s="88"/>
      <c r="AGM63" s="88"/>
      <c r="AGN63" s="88"/>
      <c r="AGO63" s="88"/>
      <c r="AGP63" s="88"/>
      <c r="AGQ63" s="88"/>
      <c r="AGR63" s="88"/>
      <c r="AGS63" s="88"/>
      <c r="AGT63" s="88"/>
      <c r="AGU63" s="88"/>
      <c r="AGV63" s="88"/>
      <c r="AGW63" s="88"/>
      <c r="AGX63" s="88"/>
      <c r="AGY63" s="88"/>
      <c r="AGZ63" s="88"/>
      <c r="AHA63" s="88"/>
      <c r="AHB63" s="88"/>
      <c r="AHC63" s="88"/>
      <c r="AHD63" s="88"/>
      <c r="AHE63" s="88"/>
      <c r="AHF63" s="88"/>
      <c r="AHG63" s="88"/>
      <c r="AHH63" s="88"/>
      <c r="AHI63" s="88"/>
      <c r="AHJ63" s="88"/>
      <c r="AHK63" s="88"/>
      <c r="AHL63" s="88"/>
      <c r="AHM63" s="88"/>
      <c r="AHN63" s="88"/>
      <c r="AHO63" s="88"/>
      <c r="AHP63" s="88"/>
      <c r="AHQ63" s="88"/>
      <c r="AHR63" s="88"/>
      <c r="AHS63" s="88"/>
      <c r="AHT63" s="88"/>
      <c r="AHU63" s="88"/>
      <c r="AHV63" s="88"/>
      <c r="AHW63" s="88"/>
      <c r="AHX63" s="88"/>
      <c r="AHY63" s="88"/>
      <c r="AHZ63" s="88"/>
      <c r="AIA63" s="88"/>
      <c r="AIB63" s="88"/>
      <c r="AIC63" s="88"/>
      <c r="AID63" s="88"/>
      <c r="AIE63" s="88"/>
      <c r="AIF63" s="88"/>
      <c r="AIG63" s="88"/>
      <c r="AIH63" s="88"/>
      <c r="AII63" s="88"/>
      <c r="AIJ63" s="88"/>
      <c r="AIK63" s="88"/>
      <c r="AIL63" s="88"/>
      <c r="AIM63" s="88"/>
      <c r="AIN63" s="88"/>
      <c r="AIO63" s="88"/>
      <c r="AIP63" s="88"/>
      <c r="AIQ63" s="88"/>
      <c r="AIR63" s="88"/>
      <c r="AIS63" s="88"/>
      <c r="AIT63" s="88"/>
      <c r="AIU63" s="88"/>
      <c r="AIV63" s="88"/>
      <c r="AIW63" s="88"/>
      <c r="AIX63" s="88"/>
      <c r="AIY63" s="88"/>
      <c r="AIZ63" s="88"/>
      <c r="AJA63" s="88"/>
      <c r="AJB63" s="88"/>
      <c r="AJC63" s="88"/>
      <c r="AJD63" s="88"/>
      <c r="AJE63" s="88"/>
      <c r="AJF63" s="88"/>
      <c r="AJG63" s="88"/>
      <c r="AJH63" s="88"/>
      <c r="AJI63" s="88"/>
      <c r="AJJ63" s="88"/>
      <c r="AJK63" s="88"/>
      <c r="AJL63" s="88"/>
      <c r="AJM63" s="88"/>
      <c r="AJN63" s="88"/>
      <c r="AJO63" s="88"/>
      <c r="AJP63" s="88"/>
      <c r="AJQ63" s="88"/>
      <c r="AJR63" s="88"/>
      <c r="AJS63" s="88"/>
      <c r="AJT63" s="88"/>
      <c r="AJU63" s="88"/>
      <c r="AJV63" s="88"/>
      <c r="AJW63" s="88"/>
      <c r="AJX63" s="88"/>
      <c r="AJY63" s="88"/>
      <c r="AJZ63" s="88"/>
      <c r="AKA63" s="88"/>
      <c r="AKB63" s="88"/>
      <c r="AKC63" s="88"/>
      <c r="AKD63" s="88"/>
      <c r="AKE63" s="88"/>
      <c r="AKF63" s="88"/>
      <c r="AKG63" s="88"/>
      <c r="AKH63" s="88"/>
      <c r="AKI63" s="88"/>
      <c r="AKJ63" s="88"/>
      <c r="AKK63" s="88"/>
      <c r="AKL63" s="88"/>
      <c r="AKM63" s="88"/>
      <c r="AKN63" s="88"/>
      <c r="AKO63" s="88"/>
      <c r="AKP63" s="88"/>
      <c r="AKQ63" s="88"/>
      <c r="AKR63" s="88"/>
      <c r="AKS63" s="88"/>
      <c r="AKT63" s="88"/>
      <c r="AKU63" s="88"/>
      <c r="AKV63" s="88"/>
      <c r="AKW63" s="88"/>
      <c r="AKX63" s="88"/>
      <c r="AKY63" s="88"/>
      <c r="AKZ63" s="88"/>
      <c r="ALA63" s="88"/>
      <c r="ALB63" s="88"/>
      <c r="ALC63" s="88"/>
      <c r="ALD63" s="88"/>
      <c r="ALE63" s="88"/>
      <c r="ALF63" s="88"/>
      <c r="ALG63" s="88"/>
      <c r="ALH63" s="88"/>
      <c r="ALI63" s="88"/>
      <c r="ALJ63" s="88"/>
      <c r="ALK63" s="88"/>
      <c r="ALL63" s="88"/>
      <c r="ALM63" s="88"/>
      <c r="ALN63" s="88"/>
      <c r="ALO63" s="88"/>
      <c r="ALP63" s="88"/>
      <c r="ALQ63" s="88"/>
      <c r="ALR63" s="88"/>
      <c r="ALS63" s="88"/>
      <c r="ALT63" s="88"/>
      <c r="ALU63" s="88"/>
      <c r="ALV63" s="88"/>
      <c r="ALW63" s="88"/>
      <c r="ALX63" s="88"/>
      <c r="ALY63" s="88"/>
    </row>
    <row r="64" spans="1:16380" s="89" customFormat="1" ht="59.45" customHeight="1" x14ac:dyDescent="0.25">
      <c r="A64" s="45" t="s">
        <v>26</v>
      </c>
      <c r="B64" s="46" t="s">
        <v>220</v>
      </c>
      <c r="C64" s="45" t="s">
        <v>49</v>
      </c>
      <c r="D64" s="4" t="s">
        <v>209</v>
      </c>
      <c r="E64" s="46" t="s">
        <v>19</v>
      </c>
      <c r="F64" s="5" t="s">
        <v>221</v>
      </c>
      <c r="G64" s="55"/>
      <c r="H64" s="55">
        <f>2185+1150</f>
        <v>3335</v>
      </c>
      <c r="I64" s="59">
        <f>2070+2875+1897.5</f>
        <v>6842.5</v>
      </c>
      <c r="J64" s="3"/>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c r="QZ64" s="88"/>
      <c r="RA64" s="88"/>
      <c r="RB64" s="88"/>
      <c r="RC64" s="88"/>
      <c r="RD64" s="88"/>
      <c r="RE64" s="88"/>
      <c r="RF64" s="88"/>
      <c r="RG64" s="88"/>
      <c r="RH64" s="88"/>
      <c r="RI64" s="88"/>
      <c r="RJ64" s="88"/>
      <c r="RK64" s="88"/>
      <c r="RL64" s="88"/>
      <c r="RM64" s="88"/>
      <c r="RN64" s="88"/>
      <c r="RO64" s="88"/>
      <c r="RP64" s="88"/>
      <c r="RQ64" s="88"/>
      <c r="RR64" s="88"/>
      <c r="RS64" s="88"/>
      <c r="RT64" s="88"/>
      <c r="RU64" s="88"/>
      <c r="RV64" s="88"/>
      <c r="RW64" s="88"/>
      <c r="RX64" s="88"/>
      <c r="RY64" s="88"/>
      <c r="RZ64" s="88"/>
      <c r="SA64" s="88"/>
      <c r="SB64" s="88"/>
      <c r="SC64" s="88"/>
      <c r="SD64" s="88"/>
      <c r="SE64" s="88"/>
      <c r="SF64" s="88"/>
      <c r="SG64" s="88"/>
      <c r="SH64" s="88"/>
      <c r="SI64" s="88"/>
      <c r="SJ64" s="88"/>
      <c r="SK64" s="88"/>
      <c r="SL64" s="88"/>
      <c r="SM64" s="88"/>
      <c r="SN64" s="88"/>
      <c r="SO64" s="88"/>
      <c r="SP64" s="88"/>
      <c r="SQ64" s="88"/>
      <c r="SR64" s="88"/>
      <c r="SS64" s="88"/>
      <c r="ST64" s="88"/>
      <c r="SU64" s="88"/>
      <c r="SV64" s="88"/>
      <c r="SW64" s="88"/>
      <c r="SX64" s="88"/>
      <c r="SY64" s="88"/>
      <c r="SZ64" s="88"/>
      <c r="TA64" s="88"/>
      <c r="TB64" s="88"/>
      <c r="TC64" s="88"/>
      <c r="TD64" s="88"/>
      <c r="TE64" s="88"/>
      <c r="TF64" s="88"/>
      <c r="TG64" s="88"/>
      <c r="TH64" s="88"/>
      <c r="TI64" s="88"/>
      <c r="TJ64" s="88"/>
      <c r="TK64" s="88"/>
      <c r="TL64" s="88"/>
      <c r="TM64" s="88"/>
      <c r="TN64" s="88"/>
      <c r="TO64" s="88"/>
      <c r="TP64" s="88"/>
      <c r="TQ64" s="88"/>
      <c r="TR64" s="88"/>
      <c r="TS64" s="88"/>
      <c r="TT64" s="88"/>
      <c r="TU64" s="88"/>
      <c r="TV64" s="88"/>
      <c r="TW64" s="88"/>
      <c r="TX64" s="88"/>
      <c r="TY64" s="88"/>
      <c r="TZ64" s="88"/>
      <c r="UA64" s="88"/>
      <c r="UB64" s="88"/>
      <c r="UC64" s="88"/>
      <c r="UD64" s="88"/>
      <c r="UE64" s="88"/>
      <c r="UF64" s="88"/>
      <c r="UG64" s="88"/>
      <c r="UH64" s="88"/>
      <c r="UI64" s="88"/>
      <c r="UJ64" s="88"/>
      <c r="UK64" s="88"/>
      <c r="UL64" s="88"/>
      <c r="UM64" s="88"/>
      <c r="UN64" s="88"/>
      <c r="UO64" s="88"/>
      <c r="UP64" s="88"/>
      <c r="UQ64" s="88"/>
      <c r="UR64" s="88"/>
      <c r="US64" s="88"/>
      <c r="UT64" s="88"/>
      <c r="UU64" s="88"/>
      <c r="UV64" s="88"/>
      <c r="UW64" s="88"/>
      <c r="UX64" s="88"/>
      <c r="UY64" s="88"/>
      <c r="UZ64" s="88"/>
      <c r="VA64" s="88"/>
      <c r="VB64" s="88"/>
      <c r="VC64" s="88"/>
      <c r="VD64" s="88"/>
      <c r="VE64" s="88"/>
      <c r="VF64" s="88"/>
      <c r="VG64" s="88"/>
      <c r="VH64" s="88"/>
      <c r="VI64" s="88"/>
      <c r="VJ64" s="88"/>
      <c r="VK64" s="88"/>
      <c r="VL64" s="88"/>
      <c r="VM64" s="88"/>
      <c r="VN64" s="88"/>
      <c r="VO64" s="88"/>
      <c r="VP64" s="88"/>
      <c r="VQ64" s="88"/>
      <c r="VR64" s="88"/>
      <c r="VS64" s="88"/>
      <c r="VT64" s="88"/>
      <c r="VU64" s="88"/>
      <c r="VV64" s="88"/>
      <c r="VW64" s="88"/>
      <c r="VX64" s="88"/>
      <c r="VY64" s="88"/>
      <c r="VZ64" s="88"/>
      <c r="WA64" s="88"/>
      <c r="WB64" s="88"/>
      <c r="WC64" s="88"/>
      <c r="WD64" s="88"/>
      <c r="WE64" s="88"/>
      <c r="WF64" s="88"/>
      <c r="WG64" s="88"/>
      <c r="WH64" s="88"/>
      <c r="WI64" s="88"/>
      <c r="WJ64" s="88"/>
      <c r="WK64" s="88"/>
      <c r="WL64" s="88"/>
      <c r="WM64" s="88"/>
      <c r="WN64" s="88"/>
      <c r="WO64" s="88"/>
      <c r="WP64" s="88"/>
      <c r="WQ64" s="88"/>
      <c r="WR64" s="88"/>
      <c r="WS64" s="88"/>
      <c r="WT64" s="88"/>
      <c r="WU64" s="88"/>
      <c r="WV64" s="88"/>
      <c r="WW64" s="88"/>
      <c r="WX64" s="88"/>
      <c r="WY64" s="88"/>
      <c r="WZ64" s="88"/>
      <c r="XA64" s="88"/>
      <c r="XB64" s="88"/>
      <c r="XC64" s="88"/>
      <c r="XD64" s="88"/>
      <c r="XE64" s="88"/>
      <c r="XF64" s="88"/>
      <c r="XG64" s="88"/>
      <c r="XH64" s="88"/>
      <c r="XI64" s="88"/>
      <c r="XJ64" s="88"/>
      <c r="XK64" s="88"/>
      <c r="XL64" s="88"/>
      <c r="XM64" s="88"/>
      <c r="XN64" s="88"/>
      <c r="XO64" s="88"/>
      <c r="XP64" s="88"/>
      <c r="XQ64" s="88"/>
      <c r="XR64" s="88"/>
      <c r="XS64" s="88"/>
      <c r="XT64" s="88"/>
      <c r="XU64" s="88"/>
      <c r="XV64" s="88"/>
      <c r="XW64" s="88"/>
      <c r="XX64" s="88"/>
      <c r="XY64" s="88"/>
      <c r="XZ64" s="88"/>
      <c r="YA64" s="88"/>
      <c r="YB64" s="88"/>
      <c r="YC64" s="88"/>
      <c r="YD64" s="88"/>
      <c r="YE64" s="88"/>
      <c r="YF64" s="88"/>
      <c r="YG64" s="88"/>
      <c r="YH64" s="88"/>
      <c r="YI64" s="88"/>
      <c r="YJ64" s="88"/>
      <c r="YK64" s="88"/>
      <c r="YL64" s="88"/>
      <c r="YM64" s="88"/>
      <c r="YN64" s="88"/>
      <c r="YO64" s="88"/>
      <c r="YP64" s="88"/>
      <c r="YQ64" s="88"/>
      <c r="YR64" s="88"/>
      <c r="YS64" s="88"/>
      <c r="YT64" s="88"/>
      <c r="YU64" s="88"/>
      <c r="YV64" s="88"/>
      <c r="YW64" s="88"/>
      <c r="YX64" s="88"/>
      <c r="YY64" s="88"/>
      <c r="YZ64" s="88"/>
      <c r="ZA64" s="88"/>
      <c r="ZB64" s="88"/>
      <c r="ZC64" s="88"/>
      <c r="ZD64" s="88"/>
      <c r="ZE64" s="88"/>
      <c r="ZF64" s="88"/>
      <c r="ZG64" s="88"/>
      <c r="ZH64" s="88"/>
      <c r="ZI64" s="88"/>
      <c r="ZJ64" s="88"/>
      <c r="ZK64" s="88"/>
      <c r="ZL64" s="88"/>
      <c r="ZM64" s="88"/>
      <c r="ZN64" s="88"/>
      <c r="ZO64" s="88"/>
      <c r="ZP64" s="88"/>
      <c r="ZQ64" s="88"/>
      <c r="ZR64" s="88"/>
      <c r="ZS64" s="88"/>
      <c r="ZT64" s="88"/>
      <c r="ZU64" s="88"/>
      <c r="ZV64" s="88"/>
      <c r="ZW64" s="88"/>
      <c r="ZX64" s="88"/>
      <c r="ZY64" s="88"/>
      <c r="ZZ64" s="88"/>
      <c r="AAA64" s="88"/>
      <c r="AAB64" s="88"/>
      <c r="AAC64" s="88"/>
      <c r="AAD64" s="88"/>
      <c r="AAE64" s="88"/>
      <c r="AAF64" s="88"/>
      <c r="AAG64" s="88"/>
      <c r="AAH64" s="88"/>
      <c r="AAI64" s="88"/>
      <c r="AAJ64" s="88"/>
      <c r="AAK64" s="88"/>
      <c r="AAL64" s="88"/>
      <c r="AAM64" s="88"/>
      <c r="AAN64" s="88"/>
      <c r="AAO64" s="88"/>
      <c r="AAP64" s="88"/>
      <c r="AAQ64" s="88"/>
      <c r="AAR64" s="88"/>
      <c r="AAS64" s="88"/>
      <c r="AAT64" s="88"/>
      <c r="AAU64" s="88"/>
      <c r="AAV64" s="88"/>
      <c r="AAW64" s="88"/>
      <c r="AAX64" s="88"/>
      <c r="AAY64" s="88"/>
      <c r="AAZ64" s="88"/>
      <c r="ABA64" s="88"/>
      <c r="ABB64" s="88"/>
      <c r="ABC64" s="88"/>
      <c r="ABD64" s="88"/>
      <c r="ABE64" s="88"/>
      <c r="ABF64" s="88"/>
      <c r="ABG64" s="88"/>
      <c r="ABH64" s="88"/>
      <c r="ABI64" s="88"/>
      <c r="ABJ64" s="88"/>
      <c r="ABK64" s="88"/>
      <c r="ABL64" s="88"/>
      <c r="ABM64" s="88"/>
      <c r="ABN64" s="88"/>
      <c r="ABO64" s="88"/>
      <c r="ABP64" s="88"/>
      <c r="ABQ64" s="88"/>
      <c r="ABR64" s="88"/>
      <c r="ABS64" s="88"/>
      <c r="ABT64" s="88"/>
      <c r="ABU64" s="88"/>
      <c r="ABV64" s="88"/>
      <c r="ABW64" s="88"/>
      <c r="ABX64" s="88"/>
      <c r="ABY64" s="88"/>
      <c r="ABZ64" s="88"/>
      <c r="ACA64" s="88"/>
      <c r="ACB64" s="88"/>
      <c r="ACC64" s="88"/>
      <c r="ACD64" s="88"/>
      <c r="ACE64" s="88"/>
      <c r="ACF64" s="88"/>
      <c r="ACG64" s="88"/>
      <c r="ACH64" s="88"/>
      <c r="ACI64" s="88"/>
      <c r="ACJ64" s="88"/>
      <c r="ACK64" s="88"/>
      <c r="ACL64" s="88"/>
      <c r="ACM64" s="88"/>
      <c r="ACN64" s="88"/>
      <c r="ACO64" s="88"/>
      <c r="ACP64" s="88"/>
      <c r="ACQ64" s="88"/>
      <c r="ACR64" s="88"/>
      <c r="ACS64" s="88"/>
      <c r="ACT64" s="88"/>
      <c r="ACU64" s="88"/>
      <c r="ACV64" s="88"/>
      <c r="ACW64" s="88"/>
      <c r="ACX64" s="88"/>
      <c r="ACY64" s="88"/>
      <c r="ACZ64" s="88"/>
      <c r="ADA64" s="88"/>
      <c r="ADB64" s="88"/>
      <c r="ADC64" s="88"/>
      <c r="ADD64" s="88"/>
      <c r="ADE64" s="88"/>
      <c r="ADF64" s="88"/>
      <c r="ADG64" s="88"/>
      <c r="ADH64" s="88"/>
      <c r="ADI64" s="88"/>
      <c r="ADJ64" s="88"/>
      <c r="ADK64" s="88"/>
      <c r="ADL64" s="88"/>
      <c r="ADM64" s="88"/>
      <c r="ADN64" s="88"/>
      <c r="ADO64" s="88"/>
      <c r="ADP64" s="88"/>
      <c r="ADQ64" s="88"/>
      <c r="ADR64" s="88"/>
      <c r="ADS64" s="88"/>
      <c r="ADT64" s="88"/>
      <c r="ADU64" s="88"/>
      <c r="ADV64" s="88"/>
      <c r="ADW64" s="88"/>
      <c r="ADX64" s="88"/>
      <c r="ADY64" s="88"/>
      <c r="ADZ64" s="88"/>
      <c r="AEA64" s="88"/>
      <c r="AEB64" s="88"/>
      <c r="AEC64" s="88"/>
      <c r="AED64" s="88"/>
      <c r="AEE64" s="88"/>
      <c r="AEF64" s="88"/>
      <c r="AEG64" s="88"/>
      <c r="AEH64" s="88"/>
      <c r="AEI64" s="88"/>
      <c r="AEJ64" s="88"/>
      <c r="AEK64" s="88"/>
      <c r="AEL64" s="88"/>
      <c r="AEM64" s="88"/>
      <c r="AEN64" s="88"/>
      <c r="AEO64" s="88"/>
      <c r="AEP64" s="88"/>
      <c r="AEQ64" s="88"/>
      <c r="AER64" s="88"/>
      <c r="AES64" s="88"/>
      <c r="AET64" s="88"/>
      <c r="AEU64" s="88"/>
      <c r="AEV64" s="88"/>
      <c r="AEW64" s="88"/>
      <c r="AEX64" s="88"/>
      <c r="AEY64" s="88"/>
      <c r="AEZ64" s="88"/>
      <c r="AFA64" s="88"/>
      <c r="AFB64" s="88"/>
      <c r="AFC64" s="88"/>
      <c r="AFD64" s="88"/>
      <c r="AFE64" s="88"/>
      <c r="AFF64" s="88"/>
      <c r="AFG64" s="88"/>
      <c r="AFH64" s="88"/>
      <c r="AFI64" s="88"/>
      <c r="AFJ64" s="88"/>
      <c r="AFK64" s="88"/>
      <c r="AFL64" s="88"/>
      <c r="AFM64" s="88"/>
      <c r="AFN64" s="88"/>
      <c r="AFO64" s="88"/>
      <c r="AFP64" s="88"/>
      <c r="AFQ64" s="88"/>
      <c r="AFR64" s="88"/>
      <c r="AFS64" s="88"/>
      <c r="AFT64" s="88"/>
      <c r="AFU64" s="88"/>
      <c r="AFV64" s="88"/>
      <c r="AFW64" s="88"/>
      <c r="AFX64" s="88"/>
      <c r="AFY64" s="88"/>
      <c r="AFZ64" s="88"/>
      <c r="AGA64" s="88"/>
      <c r="AGB64" s="88"/>
      <c r="AGC64" s="88"/>
      <c r="AGD64" s="88"/>
      <c r="AGE64" s="88"/>
      <c r="AGF64" s="88"/>
      <c r="AGG64" s="88"/>
      <c r="AGH64" s="88"/>
      <c r="AGI64" s="88"/>
      <c r="AGJ64" s="88"/>
      <c r="AGK64" s="88"/>
      <c r="AGL64" s="88"/>
      <c r="AGM64" s="88"/>
      <c r="AGN64" s="88"/>
      <c r="AGO64" s="88"/>
      <c r="AGP64" s="88"/>
      <c r="AGQ64" s="88"/>
      <c r="AGR64" s="88"/>
      <c r="AGS64" s="88"/>
      <c r="AGT64" s="88"/>
      <c r="AGU64" s="88"/>
      <c r="AGV64" s="88"/>
      <c r="AGW64" s="88"/>
      <c r="AGX64" s="88"/>
      <c r="AGY64" s="88"/>
      <c r="AGZ64" s="88"/>
      <c r="AHA64" s="88"/>
      <c r="AHB64" s="88"/>
      <c r="AHC64" s="88"/>
      <c r="AHD64" s="88"/>
      <c r="AHE64" s="88"/>
      <c r="AHF64" s="88"/>
      <c r="AHG64" s="88"/>
      <c r="AHH64" s="88"/>
      <c r="AHI64" s="88"/>
      <c r="AHJ64" s="88"/>
      <c r="AHK64" s="88"/>
      <c r="AHL64" s="88"/>
      <c r="AHM64" s="88"/>
      <c r="AHN64" s="88"/>
      <c r="AHO64" s="88"/>
      <c r="AHP64" s="88"/>
      <c r="AHQ64" s="88"/>
      <c r="AHR64" s="88"/>
      <c r="AHS64" s="88"/>
      <c r="AHT64" s="88"/>
      <c r="AHU64" s="88"/>
      <c r="AHV64" s="88"/>
      <c r="AHW64" s="88"/>
      <c r="AHX64" s="88"/>
      <c r="AHY64" s="88"/>
      <c r="AHZ64" s="88"/>
      <c r="AIA64" s="88"/>
      <c r="AIB64" s="88"/>
      <c r="AIC64" s="88"/>
      <c r="AID64" s="88"/>
      <c r="AIE64" s="88"/>
      <c r="AIF64" s="88"/>
      <c r="AIG64" s="88"/>
      <c r="AIH64" s="88"/>
      <c r="AII64" s="88"/>
      <c r="AIJ64" s="88"/>
      <c r="AIK64" s="88"/>
      <c r="AIL64" s="88"/>
      <c r="AIM64" s="88"/>
      <c r="AIN64" s="88"/>
      <c r="AIO64" s="88"/>
      <c r="AIP64" s="88"/>
      <c r="AIQ64" s="88"/>
      <c r="AIR64" s="88"/>
      <c r="AIS64" s="88"/>
      <c r="AIT64" s="88"/>
      <c r="AIU64" s="88"/>
      <c r="AIV64" s="88"/>
      <c r="AIW64" s="88"/>
      <c r="AIX64" s="88"/>
      <c r="AIY64" s="88"/>
      <c r="AIZ64" s="88"/>
      <c r="AJA64" s="88"/>
      <c r="AJB64" s="88"/>
      <c r="AJC64" s="88"/>
      <c r="AJD64" s="88"/>
      <c r="AJE64" s="88"/>
      <c r="AJF64" s="88"/>
      <c r="AJG64" s="88"/>
      <c r="AJH64" s="88"/>
      <c r="AJI64" s="88"/>
      <c r="AJJ64" s="88"/>
      <c r="AJK64" s="88"/>
      <c r="AJL64" s="88"/>
      <c r="AJM64" s="88"/>
      <c r="AJN64" s="88"/>
      <c r="AJO64" s="88"/>
      <c r="AJP64" s="88"/>
      <c r="AJQ64" s="88"/>
      <c r="AJR64" s="88"/>
      <c r="AJS64" s="88"/>
      <c r="AJT64" s="88"/>
      <c r="AJU64" s="88"/>
      <c r="AJV64" s="88"/>
      <c r="AJW64" s="88"/>
      <c r="AJX64" s="88"/>
      <c r="AJY64" s="88"/>
      <c r="AJZ64" s="88"/>
      <c r="AKA64" s="88"/>
      <c r="AKB64" s="88"/>
      <c r="AKC64" s="88"/>
      <c r="AKD64" s="88"/>
      <c r="AKE64" s="88"/>
      <c r="AKF64" s="88"/>
      <c r="AKG64" s="88"/>
      <c r="AKH64" s="88"/>
      <c r="AKI64" s="88"/>
      <c r="AKJ64" s="88"/>
      <c r="AKK64" s="88"/>
      <c r="AKL64" s="88"/>
      <c r="AKM64" s="88"/>
      <c r="AKN64" s="88"/>
      <c r="AKO64" s="88"/>
      <c r="AKP64" s="88"/>
      <c r="AKQ64" s="88"/>
      <c r="AKR64" s="88"/>
      <c r="AKS64" s="88"/>
      <c r="AKT64" s="88"/>
      <c r="AKU64" s="88"/>
      <c r="AKV64" s="88"/>
      <c r="AKW64" s="88"/>
      <c r="AKX64" s="88"/>
      <c r="AKY64" s="88"/>
      <c r="AKZ64" s="88"/>
      <c r="ALA64" s="88"/>
      <c r="ALB64" s="88"/>
      <c r="ALC64" s="88"/>
      <c r="ALD64" s="88"/>
      <c r="ALE64" s="88"/>
      <c r="ALF64" s="88"/>
      <c r="ALG64" s="88"/>
      <c r="ALH64" s="88"/>
      <c r="ALI64" s="88"/>
      <c r="ALJ64" s="88"/>
      <c r="ALK64" s="88"/>
      <c r="ALL64" s="88"/>
      <c r="ALM64" s="88"/>
      <c r="ALN64" s="88"/>
      <c r="ALO64" s="88"/>
      <c r="ALP64" s="88"/>
      <c r="ALQ64" s="88"/>
      <c r="ALR64" s="88"/>
      <c r="ALS64" s="88"/>
      <c r="ALT64" s="88"/>
      <c r="ALU64" s="88"/>
      <c r="ALV64" s="88"/>
      <c r="ALW64" s="88"/>
      <c r="ALX64" s="88"/>
      <c r="ALY64" s="88"/>
    </row>
    <row r="65" spans="1:16380" ht="59.45" customHeight="1" x14ac:dyDescent="0.25">
      <c r="A65" s="58" t="s">
        <v>212</v>
      </c>
      <c r="B65" s="64" t="s">
        <v>211</v>
      </c>
      <c r="C65" s="80" t="s">
        <v>213</v>
      </c>
      <c r="D65" s="64" t="s">
        <v>21</v>
      </c>
      <c r="E65" s="64" t="s">
        <v>19</v>
      </c>
      <c r="F65" s="28" t="s">
        <v>214</v>
      </c>
      <c r="G65" s="81"/>
      <c r="H65" s="66">
        <v>635</v>
      </c>
      <c r="I65" s="81"/>
    </row>
    <row r="66" spans="1:16380" s="89" customFormat="1" ht="78.75" x14ac:dyDescent="0.25">
      <c r="A66" s="58" t="s">
        <v>216</v>
      </c>
      <c r="B66" s="64" t="s">
        <v>215</v>
      </c>
      <c r="C66" s="80" t="s">
        <v>217</v>
      </c>
      <c r="D66" s="64" t="s">
        <v>218</v>
      </c>
      <c r="E66" s="64" t="s">
        <v>19</v>
      </c>
      <c r="F66" s="28" t="s">
        <v>219</v>
      </c>
      <c r="G66" s="81"/>
      <c r="H66" s="66">
        <f>2800+180+2800</f>
        <v>5780</v>
      </c>
      <c r="I66" s="66">
        <f>90+90+540+3000</f>
        <v>3720</v>
      </c>
      <c r="J66" s="3"/>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c r="QZ66" s="88"/>
      <c r="RA66" s="88"/>
      <c r="RB66" s="88"/>
      <c r="RC66" s="88"/>
      <c r="RD66" s="88"/>
      <c r="RE66" s="88"/>
      <c r="RF66" s="88"/>
      <c r="RG66" s="88"/>
      <c r="RH66" s="88"/>
      <c r="RI66" s="88"/>
      <c r="RJ66" s="88"/>
      <c r="RK66" s="88"/>
      <c r="RL66" s="88"/>
      <c r="RM66" s="88"/>
      <c r="RN66" s="88"/>
      <c r="RO66" s="88"/>
      <c r="RP66" s="88"/>
      <c r="RQ66" s="88"/>
      <c r="RR66" s="88"/>
      <c r="RS66" s="88"/>
      <c r="RT66" s="88"/>
      <c r="RU66" s="88"/>
      <c r="RV66" s="88"/>
      <c r="RW66" s="88"/>
      <c r="RX66" s="88"/>
      <c r="RY66" s="88"/>
      <c r="RZ66" s="88"/>
      <c r="SA66" s="88"/>
      <c r="SB66" s="88"/>
      <c r="SC66" s="88"/>
      <c r="SD66" s="88"/>
      <c r="SE66" s="88"/>
      <c r="SF66" s="88"/>
      <c r="SG66" s="88"/>
      <c r="SH66" s="88"/>
      <c r="SI66" s="88"/>
      <c r="SJ66" s="88"/>
      <c r="SK66" s="88"/>
      <c r="SL66" s="88"/>
      <c r="SM66" s="88"/>
      <c r="SN66" s="88"/>
      <c r="SO66" s="88"/>
      <c r="SP66" s="88"/>
      <c r="SQ66" s="88"/>
      <c r="SR66" s="88"/>
      <c r="SS66" s="88"/>
      <c r="ST66" s="88"/>
      <c r="SU66" s="88"/>
      <c r="SV66" s="88"/>
      <c r="SW66" s="88"/>
      <c r="SX66" s="88"/>
      <c r="SY66" s="88"/>
      <c r="SZ66" s="88"/>
      <c r="TA66" s="88"/>
      <c r="TB66" s="88"/>
      <c r="TC66" s="88"/>
      <c r="TD66" s="88"/>
      <c r="TE66" s="88"/>
      <c r="TF66" s="88"/>
      <c r="TG66" s="88"/>
      <c r="TH66" s="88"/>
      <c r="TI66" s="88"/>
      <c r="TJ66" s="88"/>
      <c r="TK66" s="88"/>
      <c r="TL66" s="88"/>
      <c r="TM66" s="88"/>
      <c r="TN66" s="88"/>
      <c r="TO66" s="88"/>
      <c r="TP66" s="88"/>
      <c r="TQ66" s="88"/>
      <c r="TR66" s="88"/>
      <c r="TS66" s="88"/>
      <c r="TT66" s="88"/>
      <c r="TU66" s="88"/>
      <c r="TV66" s="88"/>
      <c r="TW66" s="88"/>
      <c r="TX66" s="88"/>
      <c r="TY66" s="88"/>
      <c r="TZ66" s="88"/>
      <c r="UA66" s="88"/>
      <c r="UB66" s="88"/>
      <c r="UC66" s="88"/>
      <c r="UD66" s="88"/>
      <c r="UE66" s="88"/>
      <c r="UF66" s="88"/>
      <c r="UG66" s="88"/>
      <c r="UH66" s="88"/>
      <c r="UI66" s="88"/>
      <c r="UJ66" s="88"/>
      <c r="UK66" s="88"/>
      <c r="UL66" s="88"/>
      <c r="UM66" s="88"/>
      <c r="UN66" s="88"/>
      <c r="UO66" s="88"/>
      <c r="UP66" s="88"/>
      <c r="UQ66" s="88"/>
      <c r="UR66" s="88"/>
      <c r="US66" s="88"/>
      <c r="UT66" s="88"/>
      <c r="UU66" s="88"/>
      <c r="UV66" s="88"/>
      <c r="UW66" s="88"/>
      <c r="UX66" s="88"/>
      <c r="UY66" s="88"/>
      <c r="UZ66" s="88"/>
      <c r="VA66" s="88"/>
      <c r="VB66" s="88"/>
      <c r="VC66" s="88"/>
      <c r="VD66" s="88"/>
      <c r="VE66" s="88"/>
      <c r="VF66" s="88"/>
      <c r="VG66" s="88"/>
      <c r="VH66" s="88"/>
      <c r="VI66" s="88"/>
      <c r="VJ66" s="88"/>
      <c r="VK66" s="88"/>
      <c r="VL66" s="88"/>
      <c r="VM66" s="88"/>
      <c r="VN66" s="88"/>
      <c r="VO66" s="88"/>
      <c r="VP66" s="88"/>
      <c r="VQ66" s="88"/>
      <c r="VR66" s="88"/>
      <c r="VS66" s="88"/>
      <c r="VT66" s="88"/>
      <c r="VU66" s="88"/>
      <c r="VV66" s="88"/>
      <c r="VW66" s="88"/>
      <c r="VX66" s="88"/>
      <c r="VY66" s="88"/>
      <c r="VZ66" s="88"/>
      <c r="WA66" s="88"/>
      <c r="WB66" s="88"/>
      <c r="WC66" s="88"/>
      <c r="WD66" s="88"/>
      <c r="WE66" s="88"/>
      <c r="WF66" s="88"/>
      <c r="WG66" s="88"/>
      <c r="WH66" s="88"/>
      <c r="WI66" s="88"/>
      <c r="WJ66" s="88"/>
      <c r="WK66" s="88"/>
      <c r="WL66" s="88"/>
      <c r="WM66" s="88"/>
      <c r="WN66" s="88"/>
      <c r="WO66" s="88"/>
      <c r="WP66" s="88"/>
      <c r="WQ66" s="88"/>
      <c r="WR66" s="88"/>
      <c r="WS66" s="88"/>
      <c r="WT66" s="88"/>
      <c r="WU66" s="88"/>
      <c r="WV66" s="88"/>
      <c r="WW66" s="88"/>
      <c r="WX66" s="88"/>
      <c r="WY66" s="88"/>
      <c r="WZ66" s="88"/>
      <c r="XA66" s="88"/>
      <c r="XB66" s="88"/>
      <c r="XC66" s="88"/>
      <c r="XD66" s="88"/>
      <c r="XE66" s="88"/>
      <c r="XF66" s="88"/>
      <c r="XG66" s="88"/>
      <c r="XH66" s="88"/>
      <c r="XI66" s="88"/>
      <c r="XJ66" s="88"/>
      <c r="XK66" s="88"/>
      <c r="XL66" s="88"/>
      <c r="XM66" s="88"/>
      <c r="XN66" s="88"/>
      <c r="XO66" s="88"/>
      <c r="XP66" s="88"/>
      <c r="XQ66" s="88"/>
      <c r="XR66" s="88"/>
      <c r="XS66" s="88"/>
      <c r="XT66" s="88"/>
      <c r="XU66" s="88"/>
      <c r="XV66" s="88"/>
      <c r="XW66" s="88"/>
      <c r="XX66" s="88"/>
      <c r="XY66" s="88"/>
      <c r="XZ66" s="88"/>
      <c r="YA66" s="88"/>
      <c r="YB66" s="88"/>
      <c r="YC66" s="88"/>
      <c r="YD66" s="88"/>
      <c r="YE66" s="88"/>
      <c r="YF66" s="88"/>
      <c r="YG66" s="88"/>
      <c r="YH66" s="88"/>
      <c r="YI66" s="88"/>
      <c r="YJ66" s="88"/>
      <c r="YK66" s="88"/>
      <c r="YL66" s="88"/>
      <c r="YM66" s="88"/>
      <c r="YN66" s="88"/>
      <c r="YO66" s="88"/>
      <c r="YP66" s="88"/>
      <c r="YQ66" s="88"/>
      <c r="YR66" s="88"/>
      <c r="YS66" s="88"/>
      <c r="YT66" s="88"/>
      <c r="YU66" s="88"/>
      <c r="YV66" s="88"/>
      <c r="YW66" s="88"/>
      <c r="YX66" s="88"/>
      <c r="YY66" s="88"/>
      <c r="YZ66" s="88"/>
      <c r="ZA66" s="88"/>
      <c r="ZB66" s="88"/>
      <c r="ZC66" s="88"/>
      <c r="ZD66" s="88"/>
      <c r="ZE66" s="88"/>
      <c r="ZF66" s="88"/>
      <c r="ZG66" s="88"/>
      <c r="ZH66" s="88"/>
      <c r="ZI66" s="88"/>
      <c r="ZJ66" s="88"/>
      <c r="ZK66" s="88"/>
      <c r="ZL66" s="88"/>
      <c r="ZM66" s="88"/>
      <c r="ZN66" s="88"/>
      <c r="ZO66" s="88"/>
      <c r="ZP66" s="88"/>
      <c r="ZQ66" s="88"/>
      <c r="ZR66" s="88"/>
      <c r="ZS66" s="88"/>
      <c r="ZT66" s="88"/>
      <c r="ZU66" s="88"/>
      <c r="ZV66" s="88"/>
      <c r="ZW66" s="88"/>
      <c r="ZX66" s="88"/>
      <c r="ZY66" s="88"/>
      <c r="ZZ66" s="88"/>
      <c r="AAA66" s="88"/>
      <c r="AAB66" s="88"/>
      <c r="AAC66" s="88"/>
      <c r="AAD66" s="88"/>
      <c r="AAE66" s="88"/>
      <c r="AAF66" s="88"/>
      <c r="AAG66" s="88"/>
      <c r="AAH66" s="88"/>
      <c r="AAI66" s="88"/>
      <c r="AAJ66" s="88"/>
      <c r="AAK66" s="88"/>
      <c r="AAL66" s="88"/>
      <c r="AAM66" s="88"/>
      <c r="AAN66" s="88"/>
      <c r="AAO66" s="88"/>
      <c r="AAP66" s="88"/>
      <c r="AAQ66" s="88"/>
      <c r="AAR66" s="88"/>
      <c r="AAS66" s="88"/>
      <c r="AAT66" s="88"/>
      <c r="AAU66" s="88"/>
      <c r="AAV66" s="88"/>
      <c r="AAW66" s="88"/>
      <c r="AAX66" s="88"/>
      <c r="AAY66" s="88"/>
      <c r="AAZ66" s="88"/>
      <c r="ABA66" s="88"/>
      <c r="ABB66" s="88"/>
      <c r="ABC66" s="88"/>
      <c r="ABD66" s="88"/>
      <c r="ABE66" s="88"/>
      <c r="ABF66" s="88"/>
      <c r="ABG66" s="88"/>
      <c r="ABH66" s="88"/>
      <c r="ABI66" s="88"/>
      <c r="ABJ66" s="88"/>
      <c r="ABK66" s="88"/>
      <c r="ABL66" s="88"/>
      <c r="ABM66" s="88"/>
      <c r="ABN66" s="88"/>
      <c r="ABO66" s="88"/>
      <c r="ABP66" s="88"/>
      <c r="ABQ66" s="88"/>
      <c r="ABR66" s="88"/>
      <c r="ABS66" s="88"/>
      <c r="ABT66" s="88"/>
      <c r="ABU66" s="88"/>
      <c r="ABV66" s="88"/>
      <c r="ABW66" s="88"/>
      <c r="ABX66" s="88"/>
      <c r="ABY66" s="88"/>
      <c r="ABZ66" s="88"/>
      <c r="ACA66" s="88"/>
      <c r="ACB66" s="88"/>
      <c r="ACC66" s="88"/>
      <c r="ACD66" s="88"/>
      <c r="ACE66" s="88"/>
      <c r="ACF66" s="88"/>
      <c r="ACG66" s="88"/>
      <c r="ACH66" s="88"/>
      <c r="ACI66" s="88"/>
      <c r="ACJ66" s="88"/>
      <c r="ACK66" s="88"/>
      <c r="ACL66" s="88"/>
      <c r="ACM66" s="88"/>
      <c r="ACN66" s="88"/>
      <c r="ACO66" s="88"/>
      <c r="ACP66" s="88"/>
      <c r="ACQ66" s="88"/>
      <c r="ACR66" s="88"/>
      <c r="ACS66" s="88"/>
      <c r="ACT66" s="88"/>
      <c r="ACU66" s="88"/>
      <c r="ACV66" s="88"/>
      <c r="ACW66" s="88"/>
      <c r="ACX66" s="88"/>
      <c r="ACY66" s="88"/>
      <c r="ACZ66" s="88"/>
      <c r="ADA66" s="88"/>
      <c r="ADB66" s="88"/>
      <c r="ADC66" s="88"/>
      <c r="ADD66" s="88"/>
      <c r="ADE66" s="88"/>
      <c r="ADF66" s="88"/>
      <c r="ADG66" s="88"/>
      <c r="ADH66" s="88"/>
      <c r="ADI66" s="88"/>
      <c r="ADJ66" s="88"/>
      <c r="ADK66" s="88"/>
      <c r="ADL66" s="88"/>
      <c r="ADM66" s="88"/>
      <c r="ADN66" s="88"/>
      <c r="ADO66" s="88"/>
      <c r="ADP66" s="88"/>
      <c r="ADQ66" s="88"/>
      <c r="ADR66" s="88"/>
      <c r="ADS66" s="88"/>
      <c r="ADT66" s="88"/>
      <c r="ADU66" s="88"/>
      <c r="ADV66" s="88"/>
      <c r="ADW66" s="88"/>
      <c r="ADX66" s="88"/>
      <c r="ADY66" s="88"/>
      <c r="ADZ66" s="88"/>
      <c r="AEA66" s="88"/>
      <c r="AEB66" s="88"/>
      <c r="AEC66" s="88"/>
      <c r="AED66" s="88"/>
      <c r="AEE66" s="88"/>
      <c r="AEF66" s="88"/>
      <c r="AEG66" s="88"/>
      <c r="AEH66" s="88"/>
      <c r="AEI66" s="88"/>
      <c r="AEJ66" s="88"/>
      <c r="AEK66" s="88"/>
      <c r="AEL66" s="88"/>
      <c r="AEM66" s="88"/>
      <c r="AEN66" s="88"/>
      <c r="AEO66" s="88"/>
      <c r="AEP66" s="88"/>
      <c r="AEQ66" s="88"/>
      <c r="AER66" s="88"/>
      <c r="AES66" s="88"/>
      <c r="AET66" s="88"/>
      <c r="AEU66" s="88"/>
      <c r="AEV66" s="88"/>
      <c r="AEW66" s="88"/>
      <c r="AEX66" s="88"/>
      <c r="AEY66" s="88"/>
      <c r="AEZ66" s="88"/>
      <c r="AFA66" s="88"/>
      <c r="AFB66" s="88"/>
      <c r="AFC66" s="88"/>
      <c r="AFD66" s="88"/>
      <c r="AFE66" s="88"/>
      <c r="AFF66" s="88"/>
      <c r="AFG66" s="88"/>
      <c r="AFH66" s="88"/>
      <c r="AFI66" s="88"/>
      <c r="AFJ66" s="88"/>
      <c r="AFK66" s="88"/>
      <c r="AFL66" s="88"/>
      <c r="AFM66" s="88"/>
      <c r="AFN66" s="88"/>
      <c r="AFO66" s="88"/>
      <c r="AFP66" s="88"/>
      <c r="AFQ66" s="88"/>
      <c r="AFR66" s="88"/>
      <c r="AFS66" s="88"/>
      <c r="AFT66" s="88"/>
      <c r="AFU66" s="88"/>
      <c r="AFV66" s="88"/>
      <c r="AFW66" s="88"/>
      <c r="AFX66" s="88"/>
      <c r="AFY66" s="88"/>
      <c r="AFZ66" s="88"/>
      <c r="AGA66" s="88"/>
      <c r="AGB66" s="88"/>
      <c r="AGC66" s="88"/>
      <c r="AGD66" s="88"/>
      <c r="AGE66" s="88"/>
      <c r="AGF66" s="88"/>
      <c r="AGG66" s="88"/>
      <c r="AGH66" s="88"/>
      <c r="AGI66" s="88"/>
      <c r="AGJ66" s="88"/>
      <c r="AGK66" s="88"/>
      <c r="AGL66" s="88"/>
      <c r="AGM66" s="88"/>
      <c r="AGN66" s="88"/>
      <c r="AGO66" s="88"/>
      <c r="AGP66" s="88"/>
      <c r="AGQ66" s="88"/>
      <c r="AGR66" s="88"/>
      <c r="AGS66" s="88"/>
      <c r="AGT66" s="88"/>
      <c r="AGU66" s="88"/>
      <c r="AGV66" s="88"/>
      <c r="AGW66" s="88"/>
      <c r="AGX66" s="88"/>
      <c r="AGY66" s="88"/>
      <c r="AGZ66" s="88"/>
      <c r="AHA66" s="88"/>
      <c r="AHB66" s="88"/>
      <c r="AHC66" s="88"/>
      <c r="AHD66" s="88"/>
      <c r="AHE66" s="88"/>
      <c r="AHF66" s="88"/>
      <c r="AHG66" s="88"/>
      <c r="AHH66" s="88"/>
      <c r="AHI66" s="88"/>
      <c r="AHJ66" s="88"/>
      <c r="AHK66" s="88"/>
      <c r="AHL66" s="88"/>
      <c r="AHM66" s="88"/>
      <c r="AHN66" s="88"/>
      <c r="AHO66" s="88"/>
      <c r="AHP66" s="88"/>
      <c r="AHQ66" s="88"/>
      <c r="AHR66" s="88"/>
      <c r="AHS66" s="88"/>
      <c r="AHT66" s="88"/>
      <c r="AHU66" s="88"/>
      <c r="AHV66" s="88"/>
      <c r="AHW66" s="88"/>
      <c r="AHX66" s="88"/>
      <c r="AHY66" s="88"/>
      <c r="AHZ66" s="88"/>
      <c r="AIA66" s="88"/>
      <c r="AIB66" s="88"/>
      <c r="AIC66" s="88"/>
      <c r="AID66" s="88"/>
      <c r="AIE66" s="88"/>
      <c r="AIF66" s="88"/>
      <c r="AIG66" s="88"/>
      <c r="AIH66" s="88"/>
      <c r="AII66" s="88"/>
      <c r="AIJ66" s="88"/>
      <c r="AIK66" s="88"/>
      <c r="AIL66" s="88"/>
      <c r="AIM66" s="88"/>
      <c r="AIN66" s="88"/>
      <c r="AIO66" s="88"/>
      <c r="AIP66" s="88"/>
      <c r="AIQ66" s="88"/>
      <c r="AIR66" s="88"/>
      <c r="AIS66" s="88"/>
      <c r="AIT66" s="88"/>
      <c r="AIU66" s="88"/>
      <c r="AIV66" s="88"/>
      <c r="AIW66" s="88"/>
      <c r="AIX66" s="88"/>
      <c r="AIY66" s="88"/>
      <c r="AIZ66" s="88"/>
      <c r="AJA66" s="88"/>
      <c r="AJB66" s="88"/>
      <c r="AJC66" s="88"/>
      <c r="AJD66" s="88"/>
      <c r="AJE66" s="88"/>
      <c r="AJF66" s="88"/>
      <c r="AJG66" s="88"/>
      <c r="AJH66" s="88"/>
      <c r="AJI66" s="88"/>
      <c r="AJJ66" s="88"/>
      <c r="AJK66" s="88"/>
      <c r="AJL66" s="88"/>
      <c r="AJM66" s="88"/>
      <c r="AJN66" s="88"/>
      <c r="AJO66" s="88"/>
      <c r="AJP66" s="88"/>
      <c r="AJQ66" s="88"/>
      <c r="AJR66" s="88"/>
      <c r="AJS66" s="88"/>
      <c r="AJT66" s="88"/>
      <c r="AJU66" s="88"/>
      <c r="AJV66" s="88"/>
      <c r="AJW66" s="88"/>
      <c r="AJX66" s="88"/>
      <c r="AJY66" s="88"/>
      <c r="AJZ66" s="88"/>
      <c r="AKA66" s="88"/>
      <c r="AKB66" s="88"/>
      <c r="AKC66" s="88"/>
      <c r="AKD66" s="88"/>
      <c r="AKE66" s="88"/>
      <c r="AKF66" s="88"/>
      <c r="AKG66" s="88"/>
      <c r="AKH66" s="88"/>
      <c r="AKI66" s="88"/>
      <c r="AKJ66" s="88"/>
      <c r="AKK66" s="88"/>
      <c r="AKL66" s="88"/>
      <c r="AKM66" s="88"/>
      <c r="AKN66" s="88"/>
      <c r="AKO66" s="88"/>
      <c r="AKP66" s="88"/>
      <c r="AKQ66" s="88"/>
      <c r="AKR66" s="88"/>
      <c r="AKS66" s="88"/>
      <c r="AKT66" s="88"/>
      <c r="AKU66" s="88"/>
      <c r="AKV66" s="88"/>
      <c r="AKW66" s="88"/>
      <c r="AKX66" s="88"/>
      <c r="AKY66" s="88"/>
      <c r="AKZ66" s="88"/>
      <c r="ALA66" s="88"/>
      <c r="ALB66" s="88"/>
      <c r="ALC66" s="88"/>
      <c r="ALD66" s="88"/>
      <c r="ALE66" s="88"/>
      <c r="ALF66" s="88"/>
      <c r="ALG66" s="88"/>
      <c r="ALH66" s="88"/>
      <c r="ALI66" s="88"/>
      <c r="ALJ66" s="88"/>
      <c r="ALK66" s="88"/>
      <c r="ALL66" s="88"/>
      <c r="ALM66" s="88"/>
      <c r="ALN66" s="88"/>
      <c r="ALO66" s="88"/>
      <c r="ALP66" s="88"/>
      <c r="ALQ66" s="88"/>
      <c r="ALR66" s="88"/>
      <c r="ALS66" s="88"/>
      <c r="ALT66" s="88"/>
      <c r="ALU66" s="88"/>
      <c r="ALV66" s="88"/>
      <c r="ALW66" s="88"/>
      <c r="ALX66" s="88"/>
      <c r="ALY66" s="88"/>
    </row>
    <row r="67" spans="1:16380" s="89" customFormat="1" ht="53.25" customHeight="1" x14ac:dyDescent="0.25">
      <c r="A67" s="58" t="s">
        <v>222</v>
      </c>
      <c r="B67" s="64" t="s">
        <v>223</v>
      </c>
      <c r="C67" s="80" t="s">
        <v>89</v>
      </c>
      <c r="D67" s="64" t="s">
        <v>224</v>
      </c>
      <c r="E67" s="64" t="s">
        <v>19</v>
      </c>
      <c r="F67" s="28" t="s">
        <v>225</v>
      </c>
      <c r="G67" s="81"/>
      <c r="H67" s="66">
        <f>619+100+2+450+2+80+2+640+2+262+2+386+2+954+2</f>
        <v>3505</v>
      </c>
      <c r="I67" s="66">
        <f>184+2+705+200+2+585+2+535+2+218+2+115+2+258+2+126+2+1071+2</f>
        <v>4015</v>
      </c>
      <c r="J67" s="3"/>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8"/>
      <c r="LR67" s="88"/>
      <c r="LS67" s="88"/>
      <c r="LT67" s="88"/>
      <c r="LU67" s="88"/>
      <c r="LV67" s="88"/>
      <c r="LW67" s="88"/>
      <c r="LX67" s="88"/>
      <c r="LY67" s="88"/>
      <c r="LZ67" s="88"/>
      <c r="MA67" s="88"/>
      <c r="MB67" s="88"/>
      <c r="MC67" s="88"/>
      <c r="MD67" s="88"/>
      <c r="ME67" s="88"/>
      <c r="MF67" s="88"/>
      <c r="MG67" s="88"/>
      <c r="MH67" s="88"/>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c r="QZ67" s="88"/>
      <c r="RA67" s="88"/>
      <c r="RB67" s="88"/>
      <c r="RC67" s="88"/>
      <c r="RD67" s="88"/>
      <c r="RE67" s="88"/>
      <c r="RF67" s="88"/>
      <c r="RG67" s="88"/>
      <c r="RH67" s="88"/>
      <c r="RI67" s="88"/>
      <c r="RJ67" s="88"/>
      <c r="RK67" s="88"/>
      <c r="RL67" s="88"/>
      <c r="RM67" s="88"/>
      <c r="RN67" s="88"/>
      <c r="RO67" s="88"/>
      <c r="RP67" s="88"/>
      <c r="RQ67" s="88"/>
      <c r="RR67" s="88"/>
      <c r="RS67" s="88"/>
      <c r="RT67" s="88"/>
      <c r="RU67" s="88"/>
      <c r="RV67" s="88"/>
      <c r="RW67" s="88"/>
      <c r="RX67" s="88"/>
      <c r="RY67" s="88"/>
      <c r="RZ67" s="88"/>
      <c r="SA67" s="88"/>
      <c r="SB67" s="88"/>
      <c r="SC67" s="88"/>
      <c r="SD67" s="88"/>
      <c r="SE67" s="88"/>
      <c r="SF67" s="88"/>
      <c r="SG67" s="88"/>
      <c r="SH67" s="88"/>
      <c r="SI67" s="88"/>
      <c r="SJ67" s="88"/>
      <c r="SK67" s="88"/>
      <c r="SL67" s="88"/>
      <c r="SM67" s="88"/>
      <c r="SN67" s="88"/>
      <c r="SO67" s="88"/>
      <c r="SP67" s="88"/>
      <c r="SQ67" s="88"/>
      <c r="SR67" s="88"/>
      <c r="SS67" s="88"/>
      <c r="ST67" s="88"/>
      <c r="SU67" s="88"/>
      <c r="SV67" s="88"/>
      <c r="SW67" s="88"/>
      <c r="SX67" s="88"/>
      <c r="SY67" s="88"/>
      <c r="SZ67" s="88"/>
      <c r="TA67" s="88"/>
      <c r="TB67" s="88"/>
      <c r="TC67" s="88"/>
      <c r="TD67" s="88"/>
      <c r="TE67" s="88"/>
      <c r="TF67" s="88"/>
      <c r="TG67" s="88"/>
      <c r="TH67" s="88"/>
      <c r="TI67" s="88"/>
      <c r="TJ67" s="88"/>
      <c r="TK67" s="88"/>
      <c r="TL67" s="88"/>
      <c r="TM67" s="88"/>
      <c r="TN67" s="88"/>
      <c r="TO67" s="88"/>
      <c r="TP67" s="88"/>
      <c r="TQ67" s="88"/>
      <c r="TR67" s="88"/>
      <c r="TS67" s="88"/>
      <c r="TT67" s="88"/>
      <c r="TU67" s="88"/>
      <c r="TV67" s="88"/>
      <c r="TW67" s="88"/>
      <c r="TX67" s="88"/>
      <c r="TY67" s="88"/>
      <c r="TZ67" s="88"/>
      <c r="UA67" s="88"/>
      <c r="UB67" s="88"/>
      <c r="UC67" s="88"/>
      <c r="UD67" s="88"/>
      <c r="UE67" s="88"/>
      <c r="UF67" s="88"/>
      <c r="UG67" s="88"/>
      <c r="UH67" s="88"/>
      <c r="UI67" s="88"/>
      <c r="UJ67" s="88"/>
      <c r="UK67" s="88"/>
      <c r="UL67" s="88"/>
      <c r="UM67" s="88"/>
      <c r="UN67" s="88"/>
      <c r="UO67" s="88"/>
      <c r="UP67" s="88"/>
      <c r="UQ67" s="88"/>
      <c r="UR67" s="88"/>
      <c r="US67" s="88"/>
      <c r="UT67" s="88"/>
      <c r="UU67" s="88"/>
      <c r="UV67" s="88"/>
      <c r="UW67" s="88"/>
      <c r="UX67" s="88"/>
      <c r="UY67" s="88"/>
      <c r="UZ67" s="88"/>
      <c r="VA67" s="88"/>
      <c r="VB67" s="88"/>
      <c r="VC67" s="88"/>
      <c r="VD67" s="88"/>
      <c r="VE67" s="88"/>
      <c r="VF67" s="88"/>
      <c r="VG67" s="88"/>
      <c r="VH67" s="88"/>
      <c r="VI67" s="88"/>
      <c r="VJ67" s="88"/>
      <c r="VK67" s="88"/>
      <c r="VL67" s="88"/>
      <c r="VM67" s="88"/>
      <c r="VN67" s="88"/>
      <c r="VO67" s="88"/>
      <c r="VP67" s="88"/>
      <c r="VQ67" s="88"/>
      <c r="VR67" s="88"/>
      <c r="VS67" s="88"/>
      <c r="VT67" s="88"/>
      <c r="VU67" s="88"/>
      <c r="VV67" s="88"/>
      <c r="VW67" s="88"/>
      <c r="VX67" s="88"/>
      <c r="VY67" s="88"/>
      <c r="VZ67" s="88"/>
      <c r="WA67" s="88"/>
      <c r="WB67" s="88"/>
      <c r="WC67" s="88"/>
      <c r="WD67" s="88"/>
      <c r="WE67" s="88"/>
      <c r="WF67" s="88"/>
      <c r="WG67" s="88"/>
      <c r="WH67" s="88"/>
      <c r="WI67" s="88"/>
      <c r="WJ67" s="88"/>
      <c r="WK67" s="88"/>
      <c r="WL67" s="88"/>
      <c r="WM67" s="88"/>
      <c r="WN67" s="88"/>
      <c r="WO67" s="88"/>
      <c r="WP67" s="88"/>
      <c r="WQ67" s="88"/>
      <c r="WR67" s="88"/>
      <c r="WS67" s="88"/>
      <c r="WT67" s="88"/>
      <c r="WU67" s="88"/>
      <c r="WV67" s="88"/>
      <c r="WW67" s="88"/>
      <c r="WX67" s="88"/>
      <c r="WY67" s="88"/>
      <c r="WZ67" s="88"/>
      <c r="XA67" s="88"/>
      <c r="XB67" s="88"/>
      <c r="XC67" s="88"/>
      <c r="XD67" s="88"/>
      <c r="XE67" s="88"/>
      <c r="XF67" s="88"/>
      <c r="XG67" s="88"/>
      <c r="XH67" s="88"/>
      <c r="XI67" s="88"/>
      <c r="XJ67" s="88"/>
      <c r="XK67" s="88"/>
      <c r="XL67" s="88"/>
      <c r="XM67" s="88"/>
      <c r="XN67" s="88"/>
      <c r="XO67" s="88"/>
      <c r="XP67" s="88"/>
      <c r="XQ67" s="88"/>
      <c r="XR67" s="88"/>
      <c r="XS67" s="88"/>
      <c r="XT67" s="88"/>
      <c r="XU67" s="88"/>
      <c r="XV67" s="88"/>
      <c r="XW67" s="88"/>
      <c r="XX67" s="88"/>
      <c r="XY67" s="88"/>
      <c r="XZ67" s="88"/>
      <c r="YA67" s="88"/>
      <c r="YB67" s="88"/>
      <c r="YC67" s="88"/>
      <c r="YD67" s="88"/>
      <c r="YE67" s="88"/>
      <c r="YF67" s="88"/>
      <c r="YG67" s="88"/>
      <c r="YH67" s="88"/>
      <c r="YI67" s="88"/>
      <c r="YJ67" s="88"/>
      <c r="YK67" s="88"/>
      <c r="YL67" s="88"/>
      <c r="YM67" s="88"/>
      <c r="YN67" s="88"/>
      <c r="YO67" s="88"/>
      <c r="YP67" s="88"/>
      <c r="YQ67" s="88"/>
      <c r="YR67" s="88"/>
      <c r="YS67" s="88"/>
      <c r="YT67" s="88"/>
      <c r="YU67" s="88"/>
      <c r="YV67" s="88"/>
      <c r="YW67" s="88"/>
      <c r="YX67" s="88"/>
      <c r="YY67" s="88"/>
      <c r="YZ67" s="88"/>
      <c r="ZA67" s="88"/>
      <c r="ZB67" s="88"/>
      <c r="ZC67" s="88"/>
      <c r="ZD67" s="88"/>
      <c r="ZE67" s="88"/>
      <c r="ZF67" s="88"/>
      <c r="ZG67" s="88"/>
      <c r="ZH67" s="88"/>
      <c r="ZI67" s="88"/>
      <c r="ZJ67" s="88"/>
      <c r="ZK67" s="88"/>
      <c r="ZL67" s="88"/>
      <c r="ZM67" s="88"/>
      <c r="ZN67" s="88"/>
      <c r="ZO67" s="88"/>
      <c r="ZP67" s="88"/>
      <c r="ZQ67" s="88"/>
      <c r="ZR67" s="88"/>
      <c r="ZS67" s="88"/>
      <c r="ZT67" s="88"/>
      <c r="ZU67" s="88"/>
      <c r="ZV67" s="88"/>
      <c r="ZW67" s="88"/>
      <c r="ZX67" s="88"/>
      <c r="ZY67" s="88"/>
      <c r="ZZ67" s="88"/>
      <c r="AAA67" s="88"/>
      <c r="AAB67" s="88"/>
      <c r="AAC67" s="88"/>
      <c r="AAD67" s="88"/>
      <c r="AAE67" s="88"/>
      <c r="AAF67" s="88"/>
      <c r="AAG67" s="88"/>
      <c r="AAH67" s="88"/>
      <c r="AAI67" s="88"/>
      <c r="AAJ67" s="88"/>
      <c r="AAK67" s="88"/>
      <c r="AAL67" s="88"/>
      <c r="AAM67" s="88"/>
      <c r="AAN67" s="88"/>
      <c r="AAO67" s="88"/>
      <c r="AAP67" s="88"/>
      <c r="AAQ67" s="88"/>
      <c r="AAR67" s="88"/>
      <c r="AAS67" s="88"/>
      <c r="AAT67" s="88"/>
      <c r="AAU67" s="88"/>
      <c r="AAV67" s="88"/>
      <c r="AAW67" s="88"/>
      <c r="AAX67" s="88"/>
      <c r="AAY67" s="88"/>
      <c r="AAZ67" s="88"/>
      <c r="ABA67" s="88"/>
      <c r="ABB67" s="88"/>
      <c r="ABC67" s="88"/>
      <c r="ABD67" s="88"/>
      <c r="ABE67" s="88"/>
      <c r="ABF67" s="88"/>
      <c r="ABG67" s="88"/>
      <c r="ABH67" s="88"/>
      <c r="ABI67" s="88"/>
      <c r="ABJ67" s="88"/>
      <c r="ABK67" s="88"/>
      <c r="ABL67" s="88"/>
      <c r="ABM67" s="88"/>
      <c r="ABN67" s="88"/>
      <c r="ABO67" s="88"/>
      <c r="ABP67" s="88"/>
      <c r="ABQ67" s="88"/>
      <c r="ABR67" s="88"/>
      <c r="ABS67" s="88"/>
      <c r="ABT67" s="88"/>
      <c r="ABU67" s="88"/>
      <c r="ABV67" s="88"/>
      <c r="ABW67" s="88"/>
      <c r="ABX67" s="88"/>
      <c r="ABY67" s="88"/>
      <c r="ABZ67" s="88"/>
      <c r="ACA67" s="88"/>
      <c r="ACB67" s="88"/>
      <c r="ACC67" s="88"/>
      <c r="ACD67" s="88"/>
      <c r="ACE67" s="88"/>
      <c r="ACF67" s="88"/>
      <c r="ACG67" s="88"/>
      <c r="ACH67" s="88"/>
      <c r="ACI67" s="88"/>
      <c r="ACJ67" s="88"/>
      <c r="ACK67" s="88"/>
      <c r="ACL67" s="88"/>
      <c r="ACM67" s="88"/>
      <c r="ACN67" s="88"/>
      <c r="ACO67" s="88"/>
      <c r="ACP67" s="88"/>
      <c r="ACQ67" s="88"/>
      <c r="ACR67" s="88"/>
      <c r="ACS67" s="88"/>
      <c r="ACT67" s="88"/>
      <c r="ACU67" s="88"/>
      <c r="ACV67" s="88"/>
      <c r="ACW67" s="88"/>
      <c r="ACX67" s="88"/>
      <c r="ACY67" s="88"/>
      <c r="ACZ67" s="88"/>
      <c r="ADA67" s="88"/>
      <c r="ADB67" s="88"/>
      <c r="ADC67" s="88"/>
      <c r="ADD67" s="88"/>
      <c r="ADE67" s="88"/>
      <c r="ADF67" s="88"/>
      <c r="ADG67" s="88"/>
      <c r="ADH67" s="88"/>
      <c r="ADI67" s="88"/>
      <c r="ADJ67" s="88"/>
      <c r="ADK67" s="88"/>
      <c r="ADL67" s="88"/>
      <c r="ADM67" s="88"/>
      <c r="ADN67" s="88"/>
      <c r="ADO67" s="88"/>
      <c r="ADP67" s="88"/>
      <c r="ADQ67" s="88"/>
      <c r="ADR67" s="88"/>
      <c r="ADS67" s="88"/>
      <c r="ADT67" s="88"/>
      <c r="ADU67" s="88"/>
      <c r="ADV67" s="88"/>
      <c r="ADW67" s="88"/>
      <c r="ADX67" s="88"/>
      <c r="ADY67" s="88"/>
      <c r="ADZ67" s="88"/>
      <c r="AEA67" s="88"/>
      <c r="AEB67" s="88"/>
      <c r="AEC67" s="88"/>
      <c r="AED67" s="88"/>
      <c r="AEE67" s="88"/>
      <c r="AEF67" s="88"/>
      <c r="AEG67" s="88"/>
      <c r="AEH67" s="88"/>
      <c r="AEI67" s="88"/>
      <c r="AEJ67" s="88"/>
      <c r="AEK67" s="88"/>
      <c r="AEL67" s="88"/>
      <c r="AEM67" s="88"/>
      <c r="AEN67" s="88"/>
      <c r="AEO67" s="88"/>
      <c r="AEP67" s="88"/>
      <c r="AEQ67" s="88"/>
      <c r="AER67" s="88"/>
      <c r="AES67" s="88"/>
      <c r="AET67" s="88"/>
      <c r="AEU67" s="88"/>
      <c r="AEV67" s="88"/>
      <c r="AEW67" s="88"/>
      <c r="AEX67" s="88"/>
      <c r="AEY67" s="88"/>
      <c r="AEZ67" s="88"/>
      <c r="AFA67" s="88"/>
      <c r="AFB67" s="88"/>
      <c r="AFC67" s="88"/>
      <c r="AFD67" s="88"/>
      <c r="AFE67" s="88"/>
      <c r="AFF67" s="88"/>
      <c r="AFG67" s="88"/>
      <c r="AFH67" s="88"/>
      <c r="AFI67" s="88"/>
      <c r="AFJ67" s="88"/>
      <c r="AFK67" s="88"/>
      <c r="AFL67" s="88"/>
      <c r="AFM67" s="88"/>
      <c r="AFN67" s="88"/>
      <c r="AFO67" s="88"/>
      <c r="AFP67" s="88"/>
      <c r="AFQ67" s="88"/>
      <c r="AFR67" s="88"/>
      <c r="AFS67" s="88"/>
      <c r="AFT67" s="88"/>
      <c r="AFU67" s="88"/>
      <c r="AFV67" s="88"/>
      <c r="AFW67" s="88"/>
      <c r="AFX67" s="88"/>
      <c r="AFY67" s="88"/>
      <c r="AFZ67" s="88"/>
      <c r="AGA67" s="88"/>
      <c r="AGB67" s="88"/>
      <c r="AGC67" s="88"/>
      <c r="AGD67" s="88"/>
      <c r="AGE67" s="88"/>
      <c r="AGF67" s="88"/>
      <c r="AGG67" s="88"/>
      <c r="AGH67" s="88"/>
      <c r="AGI67" s="88"/>
      <c r="AGJ67" s="88"/>
      <c r="AGK67" s="88"/>
      <c r="AGL67" s="88"/>
      <c r="AGM67" s="88"/>
      <c r="AGN67" s="88"/>
      <c r="AGO67" s="88"/>
      <c r="AGP67" s="88"/>
      <c r="AGQ67" s="88"/>
      <c r="AGR67" s="88"/>
      <c r="AGS67" s="88"/>
      <c r="AGT67" s="88"/>
      <c r="AGU67" s="88"/>
      <c r="AGV67" s="88"/>
      <c r="AGW67" s="88"/>
      <c r="AGX67" s="88"/>
      <c r="AGY67" s="88"/>
      <c r="AGZ67" s="88"/>
      <c r="AHA67" s="88"/>
      <c r="AHB67" s="88"/>
      <c r="AHC67" s="88"/>
      <c r="AHD67" s="88"/>
      <c r="AHE67" s="88"/>
      <c r="AHF67" s="88"/>
      <c r="AHG67" s="88"/>
      <c r="AHH67" s="88"/>
      <c r="AHI67" s="88"/>
      <c r="AHJ67" s="88"/>
      <c r="AHK67" s="88"/>
      <c r="AHL67" s="88"/>
      <c r="AHM67" s="88"/>
      <c r="AHN67" s="88"/>
      <c r="AHO67" s="88"/>
      <c r="AHP67" s="88"/>
      <c r="AHQ67" s="88"/>
      <c r="AHR67" s="88"/>
      <c r="AHS67" s="88"/>
      <c r="AHT67" s="88"/>
      <c r="AHU67" s="88"/>
      <c r="AHV67" s="88"/>
      <c r="AHW67" s="88"/>
      <c r="AHX67" s="88"/>
      <c r="AHY67" s="88"/>
      <c r="AHZ67" s="88"/>
      <c r="AIA67" s="88"/>
      <c r="AIB67" s="88"/>
      <c r="AIC67" s="88"/>
      <c r="AID67" s="88"/>
      <c r="AIE67" s="88"/>
      <c r="AIF67" s="88"/>
      <c r="AIG67" s="88"/>
      <c r="AIH67" s="88"/>
      <c r="AII67" s="88"/>
      <c r="AIJ67" s="88"/>
      <c r="AIK67" s="88"/>
      <c r="AIL67" s="88"/>
      <c r="AIM67" s="88"/>
      <c r="AIN67" s="88"/>
      <c r="AIO67" s="88"/>
      <c r="AIP67" s="88"/>
      <c r="AIQ67" s="88"/>
      <c r="AIR67" s="88"/>
      <c r="AIS67" s="88"/>
      <c r="AIT67" s="88"/>
      <c r="AIU67" s="88"/>
      <c r="AIV67" s="88"/>
      <c r="AIW67" s="88"/>
      <c r="AIX67" s="88"/>
      <c r="AIY67" s="88"/>
      <c r="AIZ67" s="88"/>
      <c r="AJA67" s="88"/>
      <c r="AJB67" s="88"/>
      <c r="AJC67" s="88"/>
      <c r="AJD67" s="88"/>
      <c r="AJE67" s="88"/>
      <c r="AJF67" s="88"/>
      <c r="AJG67" s="88"/>
      <c r="AJH67" s="88"/>
      <c r="AJI67" s="88"/>
      <c r="AJJ67" s="88"/>
      <c r="AJK67" s="88"/>
      <c r="AJL67" s="88"/>
      <c r="AJM67" s="88"/>
      <c r="AJN67" s="88"/>
      <c r="AJO67" s="88"/>
      <c r="AJP67" s="88"/>
      <c r="AJQ67" s="88"/>
      <c r="AJR67" s="88"/>
      <c r="AJS67" s="88"/>
      <c r="AJT67" s="88"/>
      <c r="AJU67" s="88"/>
      <c r="AJV67" s="88"/>
      <c r="AJW67" s="88"/>
      <c r="AJX67" s="88"/>
      <c r="AJY67" s="88"/>
      <c r="AJZ67" s="88"/>
      <c r="AKA67" s="88"/>
      <c r="AKB67" s="88"/>
      <c r="AKC67" s="88"/>
      <c r="AKD67" s="88"/>
      <c r="AKE67" s="88"/>
      <c r="AKF67" s="88"/>
      <c r="AKG67" s="88"/>
      <c r="AKH67" s="88"/>
      <c r="AKI67" s="88"/>
      <c r="AKJ67" s="88"/>
      <c r="AKK67" s="88"/>
      <c r="AKL67" s="88"/>
      <c r="AKM67" s="88"/>
      <c r="AKN67" s="88"/>
      <c r="AKO67" s="88"/>
      <c r="AKP67" s="88"/>
      <c r="AKQ67" s="88"/>
      <c r="AKR67" s="88"/>
      <c r="AKS67" s="88"/>
      <c r="AKT67" s="88"/>
      <c r="AKU67" s="88"/>
      <c r="AKV67" s="88"/>
      <c r="AKW67" s="88"/>
      <c r="AKX67" s="88"/>
      <c r="AKY67" s="88"/>
      <c r="AKZ67" s="88"/>
      <c r="ALA67" s="88"/>
      <c r="ALB67" s="88"/>
      <c r="ALC67" s="88"/>
      <c r="ALD67" s="88"/>
      <c r="ALE67" s="88"/>
      <c r="ALF67" s="88"/>
      <c r="ALG67" s="88"/>
      <c r="ALH67" s="88"/>
      <c r="ALI67" s="88"/>
      <c r="ALJ67" s="88"/>
      <c r="ALK67" s="88"/>
      <c r="ALL67" s="88"/>
      <c r="ALM67" s="88"/>
      <c r="ALN67" s="88"/>
      <c r="ALO67" s="88"/>
      <c r="ALP67" s="88"/>
      <c r="ALQ67" s="88"/>
      <c r="ALR67" s="88"/>
      <c r="ALS67" s="88"/>
      <c r="ALT67" s="88"/>
      <c r="ALU67" s="88"/>
      <c r="ALV67" s="88"/>
      <c r="ALW67" s="88"/>
      <c r="ALX67" s="88"/>
      <c r="ALY67" s="88"/>
    </row>
    <row r="68" spans="1:16380" s="37" customFormat="1" ht="53.25" customHeight="1" x14ac:dyDescent="0.25">
      <c r="A68" s="69" t="s">
        <v>322</v>
      </c>
      <c r="B68" s="79" t="s">
        <v>226</v>
      </c>
      <c r="C68" s="35" t="s">
        <v>227</v>
      </c>
      <c r="D68" s="79" t="s">
        <v>228</v>
      </c>
      <c r="E68" s="79" t="s">
        <v>19</v>
      </c>
      <c r="F68" s="79" t="s">
        <v>229</v>
      </c>
      <c r="G68" s="50"/>
      <c r="H68" s="59">
        <v>0</v>
      </c>
      <c r="I68" s="81"/>
      <c r="J68" s="3"/>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c r="IW68" s="36"/>
      <c r="IX68" s="36"/>
      <c r="IY68" s="36"/>
      <c r="IZ68" s="36"/>
      <c r="JA68" s="36"/>
      <c r="JB68" s="36"/>
      <c r="JC68" s="36"/>
      <c r="JD68" s="36"/>
      <c r="JE68" s="36"/>
      <c r="JF68" s="36"/>
      <c r="JG68" s="36"/>
      <c r="JH68" s="36"/>
      <c r="JI68" s="36"/>
      <c r="JJ68" s="36"/>
      <c r="JK68" s="36"/>
      <c r="JL68" s="36"/>
      <c r="JM68" s="36"/>
      <c r="JN68" s="36"/>
      <c r="JO68" s="36"/>
      <c r="JP68" s="36"/>
      <c r="JQ68" s="36"/>
      <c r="JR68" s="36"/>
      <c r="JS68" s="36"/>
      <c r="JT68" s="36"/>
      <c r="JU68" s="36"/>
      <c r="JV68" s="36"/>
      <c r="JW68" s="36"/>
      <c r="JX68" s="36"/>
      <c r="JY68" s="36"/>
      <c r="JZ68" s="36"/>
      <c r="KA68" s="36"/>
      <c r="KB68" s="36"/>
      <c r="KC68" s="36"/>
      <c r="KD68" s="36"/>
      <c r="KE68" s="36"/>
      <c r="KF68" s="36"/>
      <c r="KG68" s="36"/>
      <c r="KH68" s="36"/>
      <c r="KI68" s="36"/>
      <c r="KJ68" s="36"/>
      <c r="KK68" s="36"/>
      <c r="KL68" s="36"/>
      <c r="KM68" s="36"/>
      <c r="KN68" s="36"/>
      <c r="KO68" s="36"/>
      <c r="KP68" s="36"/>
      <c r="KQ68" s="36"/>
      <c r="KR68" s="36"/>
      <c r="KS68" s="36"/>
      <c r="KT68" s="36"/>
      <c r="KU68" s="36"/>
      <c r="KV68" s="36"/>
      <c r="KW68" s="36"/>
      <c r="KX68" s="36"/>
      <c r="KY68" s="36"/>
      <c r="KZ68" s="36"/>
      <c r="LA68" s="36"/>
      <c r="LB68" s="36"/>
      <c r="LC68" s="36"/>
      <c r="LD68" s="36"/>
      <c r="LE68" s="36"/>
      <c r="LF68" s="36"/>
      <c r="LG68" s="36"/>
      <c r="LH68" s="36"/>
      <c r="LI68" s="36"/>
      <c r="LJ68" s="36"/>
      <c r="LK68" s="36"/>
      <c r="LL68" s="36"/>
      <c r="LM68" s="36"/>
      <c r="LN68" s="36"/>
      <c r="LO68" s="36"/>
      <c r="LP68" s="36"/>
      <c r="LQ68" s="36"/>
      <c r="LR68" s="36"/>
      <c r="LS68" s="36"/>
      <c r="LT68" s="36"/>
      <c r="LU68" s="36"/>
      <c r="LV68" s="36"/>
      <c r="LW68" s="36"/>
      <c r="LX68" s="36"/>
      <c r="LY68" s="36"/>
      <c r="LZ68" s="36"/>
      <c r="MA68" s="36"/>
      <c r="MB68" s="36"/>
      <c r="MC68" s="36"/>
      <c r="MD68" s="36"/>
      <c r="ME68" s="36"/>
      <c r="MF68" s="36"/>
      <c r="MG68" s="36"/>
      <c r="MH68" s="36"/>
      <c r="MI68" s="36"/>
      <c r="MJ68" s="36"/>
      <c r="MK68" s="36"/>
      <c r="ML68" s="36"/>
      <c r="MM68" s="36"/>
      <c r="MN68" s="36"/>
      <c r="MO68" s="36"/>
      <c r="MP68" s="36"/>
      <c r="MQ68" s="36"/>
      <c r="MR68" s="36"/>
      <c r="MS68" s="36"/>
      <c r="MT68" s="36"/>
      <c r="MU68" s="36"/>
      <c r="MV68" s="36"/>
      <c r="MW68" s="36"/>
      <c r="MX68" s="36"/>
      <c r="MY68" s="36"/>
      <c r="MZ68" s="36"/>
      <c r="NA68" s="36"/>
      <c r="NB68" s="36"/>
      <c r="NC68" s="36"/>
      <c r="ND68" s="36"/>
      <c r="NE68" s="36"/>
      <c r="NF68" s="36"/>
      <c r="NG68" s="36"/>
      <c r="NH68" s="36"/>
      <c r="NI68" s="36"/>
      <c r="NJ68" s="36"/>
      <c r="NK68" s="36"/>
      <c r="NL68" s="36"/>
      <c r="NM68" s="36"/>
      <c r="NN68" s="36"/>
      <c r="NO68" s="36"/>
      <c r="NP68" s="36"/>
      <c r="NQ68" s="36"/>
      <c r="NR68" s="36"/>
      <c r="NS68" s="36"/>
      <c r="NT68" s="36"/>
      <c r="NU68" s="36"/>
      <c r="NV68" s="36"/>
      <c r="NW68" s="36"/>
      <c r="NX68" s="36"/>
      <c r="NY68" s="36"/>
      <c r="NZ68" s="36"/>
      <c r="OA68" s="36"/>
      <c r="OB68" s="36"/>
      <c r="OC68" s="36"/>
      <c r="OD68" s="36"/>
      <c r="OE68" s="36"/>
      <c r="OF68" s="36"/>
      <c r="OG68" s="36"/>
      <c r="OH68" s="36"/>
      <c r="OI68" s="36"/>
      <c r="OJ68" s="36"/>
      <c r="OK68" s="36"/>
      <c r="OL68" s="36"/>
      <c r="OM68" s="36"/>
      <c r="ON68" s="36"/>
      <c r="OO68" s="36"/>
      <c r="OP68" s="36"/>
      <c r="OQ68" s="36"/>
      <c r="OR68" s="36"/>
      <c r="OS68" s="36"/>
      <c r="OT68" s="36"/>
      <c r="OU68" s="36"/>
      <c r="OV68" s="36"/>
      <c r="OW68" s="36"/>
      <c r="OX68" s="36"/>
      <c r="OY68" s="36"/>
      <c r="OZ68" s="36"/>
      <c r="PA68" s="36"/>
      <c r="PB68" s="36"/>
      <c r="PC68" s="36"/>
      <c r="PD68" s="36"/>
      <c r="PE68" s="36"/>
      <c r="PF68" s="36"/>
      <c r="PG68" s="36"/>
      <c r="PH68" s="36"/>
      <c r="PI68" s="36"/>
      <c r="PJ68" s="36"/>
      <c r="PK68" s="36"/>
      <c r="PL68" s="36"/>
      <c r="PM68" s="36"/>
      <c r="PN68" s="36"/>
      <c r="PO68" s="36"/>
      <c r="PP68" s="36"/>
      <c r="PQ68" s="36"/>
      <c r="PR68" s="36"/>
      <c r="PS68" s="36"/>
      <c r="PT68" s="36"/>
      <c r="PU68" s="36"/>
      <c r="PV68" s="36"/>
      <c r="PW68" s="36"/>
      <c r="PX68" s="36"/>
      <c r="PY68" s="36"/>
      <c r="PZ68" s="36"/>
      <c r="QA68" s="36"/>
      <c r="QB68" s="36"/>
      <c r="QC68" s="36"/>
      <c r="QD68" s="36"/>
      <c r="QE68" s="36"/>
      <c r="QF68" s="36"/>
      <c r="QG68" s="36"/>
      <c r="QH68" s="36"/>
      <c r="QI68" s="36"/>
      <c r="QJ68" s="36"/>
      <c r="QK68" s="36"/>
      <c r="QL68" s="36"/>
      <c r="QM68" s="36"/>
      <c r="QN68" s="36"/>
      <c r="QO68" s="36"/>
      <c r="QP68" s="36"/>
      <c r="QQ68" s="36"/>
      <c r="QR68" s="36"/>
      <c r="QS68" s="36"/>
      <c r="QT68" s="36"/>
      <c r="QU68" s="36"/>
      <c r="QV68" s="36"/>
      <c r="QW68" s="36"/>
      <c r="QX68" s="36"/>
      <c r="QY68" s="36"/>
      <c r="QZ68" s="36"/>
      <c r="RA68" s="36"/>
      <c r="RB68" s="36"/>
      <c r="RC68" s="36"/>
      <c r="RD68" s="36"/>
      <c r="RE68" s="36"/>
      <c r="RF68" s="36"/>
      <c r="RG68" s="36"/>
      <c r="RH68" s="36"/>
      <c r="RI68" s="36"/>
      <c r="RJ68" s="36"/>
      <c r="RK68" s="36"/>
      <c r="RL68" s="36"/>
      <c r="RM68" s="36"/>
      <c r="RN68" s="36"/>
      <c r="RO68" s="36"/>
      <c r="RP68" s="36"/>
      <c r="RQ68" s="36"/>
      <c r="RR68" s="36"/>
      <c r="RS68" s="36"/>
      <c r="RT68" s="36"/>
      <c r="RU68" s="36"/>
      <c r="RV68" s="36"/>
      <c r="RW68" s="36"/>
      <c r="RX68" s="36"/>
      <c r="RY68" s="36"/>
      <c r="RZ68" s="36"/>
      <c r="SA68" s="36"/>
      <c r="SB68" s="36"/>
      <c r="SC68" s="36"/>
      <c r="SD68" s="36"/>
      <c r="SE68" s="36"/>
      <c r="SF68" s="36"/>
      <c r="SG68" s="36"/>
      <c r="SH68" s="36"/>
      <c r="SI68" s="36"/>
      <c r="SJ68" s="36"/>
      <c r="SK68" s="36"/>
      <c r="SL68" s="36"/>
      <c r="SM68" s="36"/>
      <c r="SN68" s="36"/>
      <c r="SO68" s="36"/>
      <c r="SP68" s="36"/>
      <c r="SQ68" s="36"/>
      <c r="SR68" s="36"/>
      <c r="SS68" s="36"/>
      <c r="ST68" s="36"/>
      <c r="SU68" s="36"/>
      <c r="SV68" s="36"/>
      <c r="SW68" s="36"/>
      <c r="SX68" s="36"/>
      <c r="SY68" s="36"/>
      <c r="SZ68" s="36"/>
      <c r="TA68" s="36"/>
      <c r="TB68" s="36"/>
      <c r="TC68" s="36"/>
      <c r="TD68" s="36"/>
      <c r="TE68" s="36"/>
      <c r="TF68" s="36"/>
      <c r="TG68" s="36"/>
      <c r="TH68" s="36"/>
      <c r="TI68" s="36"/>
      <c r="TJ68" s="36"/>
      <c r="TK68" s="36"/>
      <c r="TL68" s="36"/>
      <c r="TM68" s="36"/>
      <c r="TN68" s="36"/>
      <c r="TO68" s="36"/>
      <c r="TP68" s="36"/>
      <c r="TQ68" s="36"/>
      <c r="TR68" s="36"/>
      <c r="TS68" s="36"/>
      <c r="TT68" s="36"/>
      <c r="TU68" s="36"/>
      <c r="TV68" s="36"/>
      <c r="TW68" s="36"/>
      <c r="TX68" s="36"/>
      <c r="TY68" s="36"/>
      <c r="TZ68" s="36"/>
      <c r="UA68" s="36"/>
      <c r="UB68" s="36"/>
      <c r="UC68" s="36"/>
      <c r="UD68" s="36"/>
      <c r="UE68" s="36"/>
      <c r="UF68" s="36"/>
      <c r="UG68" s="36"/>
      <c r="UH68" s="36"/>
      <c r="UI68" s="36"/>
      <c r="UJ68" s="36"/>
      <c r="UK68" s="36"/>
      <c r="UL68" s="36"/>
      <c r="UM68" s="36"/>
      <c r="UN68" s="36"/>
      <c r="UO68" s="36"/>
      <c r="UP68" s="36"/>
      <c r="UQ68" s="36"/>
      <c r="UR68" s="36"/>
      <c r="US68" s="36"/>
      <c r="UT68" s="36"/>
      <c r="UU68" s="36"/>
      <c r="UV68" s="36"/>
      <c r="UW68" s="36"/>
      <c r="UX68" s="36"/>
      <c r="UY68" s="36"/>
      <c r="UZ68" s="36"/>
      <c r="VA68" s="36"/>
      <c r="VB68" s="36"/>
      <c r="VC68" s="36"/>
      <c r="VD68" s="36"/>
      <c r="VE68" s="36"/>
      <c r="VF68" s="36"/>
      <c r="VG68" s="36"/>
      <c r="VH68" s="36"/>
      <c r="VI68" s="36"/>
      <c r="VJ68" s="36"/>
      <c r="VK68" s="36"/>
      <c r="VL68" s="36"/>
      <c r="VM68" s="36"/>
      <c r="VN68" s="36"/>
      <c r="VO68" s="36"/>
      <c r="VP68" s="36"/>
      <c r="VQ68" s="36"/>
      <c r="VR68" s="36"/>
      <c r="VS68" s="36"/>
      <c r="VT68" s="36"/>
      <c r="VU68" s="36"/>
      <c r="VV68" s="36"/>
      <c r="VW68" s="36"/>
      <c r="VX68" s="36"/>
      <c r="VY68" s="36"/>
      <c r="VZ68" s="36"/>
      <c r="WA68" s="36"/>
      <c r="WB68" s="36"/>
      <c r="WC68" s="36"/>
      <c r="WD68" s="36"/>
      <c r="WE68" s="36"/>
      <c r="WF68" s="36"/>
      <c r="WG68" s="36"/>
      <c r="WH68" s="36"/>
      <c r="WI68" s="36"/>
      <c r="WJ68" s="36"/>
      <c r="WK68" s="36"/>
      <c r="WL68" s="36"/>
      <c r="WM68" s="36"/>
      <c r="WN68" s="36"/>
      <c r="WO68" s="36"/>
      <c r="WP68" s="36"/>
      <c r="WQ68" s="36"/>
      <c r="WR68" s="36"/>
      <c r="WS68" s="36"/>
      <c r="WT68" s="36"/>
      <c r="WU68" s="36"/>
      <c r="WV68" s="36"/>
      <c r="WW68" s="36"/>
      <c r="WX68" s="36"/>
      <c r="WY68" s="36"/>
      <c r="WZ68" s="36"/>
      <c r="XA68" s="36"/>
      <c r="XB68" s="36"/>
      <c r="XC68" s="36"/>
      <c r="XD68" s="36"/>
      <c r="XE68" s="36"/>
      <c r="XF68" s="36"/>
      <c r="XG68" s="36"/>
      <c r="XH68" s="36"/>
      <c r="XI68" s="36"/>
      <c r="XJ68" s="36"/>
      <c r="XK68" s="36"/>
      <c r="XL68" s="36"/>
      <c r="XM68" s="36"/>
      <c r="XN68" s="36"/>
      <c r="XO68" s="36"/>
      <c r="XP68" s="36"/>
      <c r="XQ68" s="36"/>
      <c r="XR68" s="36"/>
      <c r="XS68" s="36"/>
      <c r="XT68" s="36"/>
      <c r="XU68" s="36"/>
      <c r="XV68" s="36"/>
      <c r="XW68" s="36"/>
      <c r="XX68" s="36"/>
      <c r="XY68" s="36"/>
      <c r="XZ68" s="36"/>
      <c r="YA68" s="36"/>
      <c r="YB68" s="36"/>
      <c r="YC68" s="36"/>
      <c r="YD68" s="36"/>
      <c r="YE68" s="36"/>
      <c r="YF68" s="36"/>
      <c r="YG68" s="36"/>
      <c r="YH68" s="36"/>
      <c r="YI68" s="36"/>
      <c r="YJ68" s="36"/>
      <c r="YK68" s="36"/>
      <c r="YL68" s="36"/>
      <c r="YM68" s="36"/>
      <c r="YN68" s="36"/>
      <c r="YO68" s="36"/>
      <c r="YP68" s="36"/>
      <c r="YQ68" s="36"/>
      <c r="YR68" s="36"/>
      <c r="YS68" s="36"/>
      <c r="YT68" s="36"/>
      <c r="YU68" s="36"/>
      <c r="YV68" s="36"/>
      <c r="YW68" s="36"/>
      <c r="YX68" s="36"/>
      <c r="YY68" s="36"/>
      <c r="YZ68" s="36"/>
      <c r="ZA68" s="36"/>
      <c r="ZB68" s="36"/>
      <c r="ZC68" s="36"/>
      <c r="ZD68" s="36"/>
      <c r="ZE68" s="36"/>
      <c r="ZF68" s="36"/>
      <c r="ZG68" s="36"/>
      <c r="ZH68" s="36"/>
      <c r="ZI68" s="36"/>
      <c r="ZJ68" s="36"/>
      <c r="ZK68" s="36"/>
      <c r="ZL68" s="36"/>
      <c r="ZM68" s="36"/>
      <c r="ZN68" s="36"/>
      <c r="ZO68" s="36"/>
      <c r="ZP68" s="36"/>
      <c r="ZQ68" s="36"/>
      <c r="ZR68" s="36"/>
      <c r="ZS68" s="36"/>
      <c r="ZT68" s="36"/>
      <c r="ZU68" s="36"/>
      <c r="ZV68" s="36"/>
      <c r="ZW68" s="36"/>
      <c r="ZX68" s="36"/>
      <c r="ZY68" s="36"/>
      <c r="ZZ68" s="36"/>
      <c r="AAA68" s="36"/>
      <c r="AAB68" s="36"/>
      <c r="AAC68" s="36"/>
      <c r="AAD68" s="36"/>
      <c r="AAE68" s="36"/>
      <c r="AAF68" s="36"/>
      <c r="AAG68" s="36"/>
      <c r="AAH68" s="36"/>
      <c r="AAI68" s="36"/>
      <c r="AAJ68" s="36"/>
      <c r="AAK68" s="36"/>
      <c r="AAL68" s="36"/>
      <c r="AAM68" s="36"/>
      <c r="AAN68" s="36"/>
      <c r="AAO68" s="36"/>
      <c r="AAP68" s="36"/>
      <c r="AAQ68" s="36"/>
      <c r="AAR68" s="36"/>
      <c r="AAS68" s="36"/>
      <c r="AAT68" s="36"/>
      <c r="AAU68" s="36"/>
      <c r="AAV68" s="36"/>
      <c r="AAW68" s="36"/>
      <c r="AAX68" s="36"/>
      <c r="AAY68" s="36"/>
      <c r="AAZ68" s="36"/>
      <c r="ABA68" s="36"/>
      <c r="ABB68" s="36"/>
      <c r="ABC68" s="36"/>
      <c r="ABD68" s="36"/>
      <c r="ABE68" s="36"/>
      <c r="ABF68" s="36"/>
      <c r="ABG68" s="36"/>
      <c r="ABH68" s="36"/>
      <c r="ABI68" s="36"/>
      <c r="ABJ68" s="36"/>
      <c r="ABK68" s="36"/>
      <c r="ABL68" s="36"/>
      <c r="ABM68" s="36"/>
      <c r="ABN68" s="36"/>
      <c r="ABO68" s="36"/>
      <c r="ABP68" s="36"/>
      <c r="ABQ68" s="36"/>
      <c r="ABR68" s="36"/>
      <c r="ABS68" s="36"/>
      <c r="ABT68" s="36"/>
      <c r="ABU68" s="36"/>
      <c r="ABV68" s="36"/>
      <c r="ABW68" s="36"/>
      <c r="ABX68" s="36"/>
      <c r="ABY68" s="36"/>
      <c r="ABZ68" s="36"/>
      <c r="ACA68" s="36"/>
      <c r="ACB68" s="36"/>
      <c r="ACC68" s="36"/>
      <c r="ACD68" s="36"/>
      <c r="ACE68" s="36"/>
      <c r="ACF68" s="36"/>
      <c r="ACG68" s="36"/>
      <c r="ACH68" s="36"/>
      <c r="ACI68" s="36"/>
      <c r="ACJ68" s="36"/>
      <c r="ACK68" s="36"/>
      <c r="ACL68" s="36"/>
      <c r="ACM68" s="36"/>
      <c r="ACN68" s="36"/>
      <c r="ACO68" s="36"/>
      <c r="ACP68" s="36"/>
      <c r="ACQ68" s="36"/>
      <c r="ACR68" s="36"/>
      <c r="ACS68" s="36"/>
      <c r="ACT68" s="36"/>
      <c r="ACU68" s="36"/>
      <c r="ACV68" s="36"/>
      <c r="ACW68" s="36"/>
      <c r="ACX68" s="36"/>
      <c r="ACY68" s="36"/>
      <c r="ACZ68" s="36"/>
      <c r="ADA68" s="36"/>
      <c r="ADB68" s="36"/>
      <c r="ADC68" s="36"/>
      <c r="ADD68" s="36"/>
      <c r="ADE68" s="36"/>
      <c r="ADF68" s="36"/>
      <c r="ADG68" s="36"/>
      <c r="ADH68" s="36"/>
      <c r="ADI68" s="36"/>
      <c r="ADJ68" s="36"/>
      <c r="ADK68" s="36"/>
      <c r="ADL68" s="36"/>
      <c r="ADM68" s="36"/>
      <c r="ADN68" s="36"/>
      <c r="ADO68" s="36"/>
      <c r="ADP68" s="36"/>
      <c r="ADQ68" s="36"/>
      <c r="ADR68" s="36"/>
      <c r="ADS68" s="36"/>
      <c r="ADT68" s="36"/>
      <c r="ADU68" s="36"/>
      <c r="ADV68" s="36"/>
      <c r="ADW68" s="36"/>
      <c r="ADX68" s="36"/>
      <c r="ADY68" s="36"/>
      <c r="ADZ68" s="36"/>
      <c r="AEA68" s="36"/>
      <c r="AEB68" s="36"/>
      <c r="AEC68" s="36"/>
      <c r="AED68" s="36"/>
      <c r="AEE68" s="36"/>
      <c r="AEF68" s="36"/>
      <c r="AEG68" s="36"/>
      <c r="AEH68" s="36"/>
      <c r="AEI68" s="36"/>
      <c r="AEJ68" s="36"/>
      <c r="AEK68" s="36"/>
      <c r="AEL68" s="36"/>
      <c r="AEM68" s="36"/>
      <c r="AEN68" s="36"/>
      <c r="AEO68" s="36"/>
      <c r="AEP68" s="36"/>
      <c r="AEQ68" s="36"/>
      <c r="AER68" s="36"/>
      <c r="AES68" s="36"/>
      <c r="AET68" s="36"/>
      <c r="AEU68" s="36"/>
      <c r="AEV68" s="36"/>
      <c r="AEW68" s="36"/>
      <c r="AEX68" s="36"/>
      <c r="AEY68" s="36"/>
      <c r="AEZ68" s="36"/>
      <c r="AFA68" s="36"/>
      <c r="AFB68" s="36"/>
      <c r="AFC68" s="36"/>
      <c r="AFD68" s="36"/>
      <c r="AFE68" s="36"/>
      <c r="AFF68" s="36"/>
      <c r="AFG68" s="36"/>
      <c r="AFH68" s="36"/>
      <c r="AFI68" s="36"/>
      <c r="AFJ68" s="36"/>
      <c r="AFK68" s="36"/>
      <c r="AFL68" s="36"/>
      <c r="AFM68" s="36"/>
      <c r="AFN68" s="36"/>
      <c r="AFO68" s="36"/>
      <c r="AFP68" s="36"/>
      <c r="AFQ68" s="36"/>
      <c r="AFR68" s="36"/>
      <c r="AFS68" s="36"/>
      <c r="AFT68" s="36"/>
      <c r="AFU68" s="36"/>
      <c r="AFV68" s="36"/>
      <c r="AFW68" s="36"/>
      <c r="AFX68" s="36"/>
      <c r="AFY68" s="36"/>
      <c r="AFZ68" s="36"/>
      <c r="AGA68" s="36"/>
      <c r="AGB68" s="36"/>
      <c r="AGC68" s="36"/>
      <c r="AGD68" s="36"/>
      <c r="AGE68" s="36"/>
      <c r="AGF68" s="36"/>
      <c r="AGG68" s="36"/>
      <c r="AGH68" s="36"/>
      <c r="AGI68" s="36"/>
      <c r="AGJ68" s="36"/>
      <c r="AGK68" s="36"/>
      <c r="AGL68" s="36"/>
      <c r="AGM68" s="36"/>
      <c r="AGN68" s="36"/>
      <c r="AGO68" s="36"/>
      <c r="AGP68" s="36"/>
      <c r="AGQ68" s="36"/>
      <c r="AGR68" s="36"/>
      <c r="AGS68" s="36"/>
      <c r="AGT68" s="36"/>
      <c r="AGU68" s="36"/>
      <c r="AGV68" s="36"/>
      <c r="AGW68" s="36"/>
      <c r="AGX68" s="36"/>
      <c r="AGY68" s="36"/>
      <c r="AGZ68" s="36"/>
      <c r="AHA68" s="36"/>
      <c r="AHB68" s="36"/>
      <c r="AHC68" s="36"/>
      <c r="AHD68" s="36"/>
      <c r="AHE68" s="36"/>
      <c r="AHF68" s="36"/>
      <c r="AHG68" s="36"/>
      <c r="AHH68" s="36"/>
      <c r="AHI68" s="36"/>
      <c r="AHJ68" s="36"/>
      <c r="AHK68" s="36"/>
      <c r="AHL68" s="36"/>
      <c r="AHM68" s="36"/>
      <c r="AHN68" s="36"/>
      <c r="AHO68" s="36"/>
      <c r="AHP68" s="36"/>
      <c r="AHQ68" s="36"/>
      <c r="AHR68" s="36"/>
      <c r="AHS68" s="36"/>
      <c r="AHT68" s="36"/>
      <c r="AHU68" s="36"/>
      <c r="AHV68" s="36"/>
      <c r="AHW68" s="36"/>
      <c r="AHX68" s="36"/>
      <c r="AHY68" s="36"/>
      <c r="AHZ68" s="36"/>
      <c r="AIA68" s="36"/>
      <c r="AIB68" s="36"/>
      <c r="AIC68" s="36"/>
      <c r="AID68" s="36"/>
      <c r="AIE68" s="36"/>
      <c r="AIF68" s="36"/>
      <c r="AIG68" s="36"/>
      <c r="AIH68" s="36"/>
      <c r="AII68" s="36"/>
      <c r="AIJ68" s="36"/>
      <c r="AIK68" s="36"/>
      <c r="AIL68" s="36"/>
      <c r="AIM68" s="36"/>
      <c r="AIN68" s="36"/>
      <c r="AIO68" s="36"/>
      <c r="AIP68" s="36"/>
      <c r="AIQ68" s="36"/>
      <c r="AIR68" s="36"/>
      <c r="AIS68" s="36"/>
      <c r="AIT68" s="36"/>
      <c r="AIU68" s="36"/>
      <c r="AIV68" s="36"/>
      <c r="AIW68" s="36"/>
      <c r="AIX68" s="36"/>
      <c r="AIY68" s="36"/>
      <c r="AIZ68" s="36"/>
      <c r="AJA68" s="36"/>
      <c r="AJB68" s="36"/>
      <c r="AJC68" s="36"/>
      <c r="AJD68" s="36"/>
      <c r="AJE68" s="36"/>
      <c r="AJF68" s="36"/>
      <c r="AJG68" s="36"/>
      <c r="AJH68" s="36"/>
      <c r="AJI68" s="36"/>
      <c r="AJJ68" s="36"/>
      <c r="AJK68" s="36"/>
      <c r="AJL68" s="36"/>
      <c r="AJM68" s="36"/>
      <c r="AJN68" s="36"/>
      <c r="AJO68" s="36"/>
      <c r="AJP68" s="36"/>
      <c r="AJQ68" s="36"/>
      <c r="AJR68" s="36"/>
      <c r="AJS68" s="36"/>
      <c r="AJT68" s="36"/>
      <c r="AJU68" s="36"/>
      <c r="AJV68" s="36"/>
      <c r="AJW68" s="36"/>
      <c r="AJX68" s="36"/>
      <c r="AJY68" s="36"/>
      <c r="AJZ68" s="36"/>
      <c r="AKA68" s="36"/>
      <c r="AKB68" s="36"/>
      <c r="AKC68" s="36"/>
      <c r="AKD68" s="36"/>
      <c r="AKE68" s="36"/>
      <c r="AKF68" s="36"/>
      <c r="AKG68" s="36"/>
      <c r="AKH68" s="36"/>
      <c r="AKI68" s="36"/>
      <c r="AKJ68" s="36"/>
      <c r="AKK68" s="36"/>
      <c r="AKL68" s="36"/>
      <c r="AKM68" s="36"/>
      <c r="AKN68" s="36"/>
      <c r="AKO68" s="36"/>
      <c r="AKP68" s="36"/>
      <c r="AKQ68" s="36"/>
      <c r="AKR68" s="36"/>
      <c r="AKS68" s="36"/>
      <c r="AKT68" s="36"/>
      <c r="AKU68" s="36"/>
      <c r="AKV68" s="36"/>
      <c r="AKW68" s="36"/>
      <c r="AKX68" s="36"/>
      <c r="AKY68" s="36"/>
      <c r="AKZ68" s="36"/>
      <c r="ALA68" s="36"/>
      <c r="ALB68" s="36"/>
      <c r="ALC68" s="36"/>
      <c r="ALD68" s="36"/>
      <c r="ALE68" s="36"/>
      <c r="ALF68" s="36"/>
      <c r="ALG68" s="36"/>
      <c r="ALH68" s="36"/>
      <c r="ALI68" s="36"/>
      <c r="ALJ68" s="36"/>
      <c r="ALK68" s="36"/>
      <c r="ALL68" s="36"/>
      <c r="ALM68" s="36"/>
      <c r="ALN68" s="36"/>
      <c r="ALO68" s="36"/>
      <c r="ALP68" s="36"/>
      <c r="ALQ68" s="36"/>
      <c r="ALR68" s="36"/>
      <c r="ALS68" s="36"/>
      <c r="ALT68" s="36"/>
      <c r="ALU68" s="36"/>
      <c r="ALV68" s="36"/>
      <c r="ALW68" s="36"/>
      <c r="ALX68" s="36"/>
      <c r="ALY68" s="36"/>
    </row>
    <row r="69" spans="1:16380" ht="117.2" customHeight="1" x14ac:dyDescent="0.25">
      <c r="A69" s="69" t="s">
        <v>230</v>
      </c>
      <c r="B69" s="64" t="s">
        <v>231</v>
      </c>
      <c r="C69" s="21" t="s">
        <v>232</v>
      </c>
      <c r="D69" s="64" t="s">
        <v>21</v>
      </c>
      <c r="E69" s="64" t="s">
        <v>19</v>
      </c>
      <c r="F69" s="67" t="s">
        <v>233</v>
      </c>
      <c r="G69" s="50"/>
      <c r="H69" s="71">
        <f>2608.2+444.74+460-287.74</f>
        <v>3225.2</v>
      </c>
      <c r="I69" s="50"/>
    </row>
    <row r="70" spans="1:16380" ht="53.25" customHeight="1" x14ac:dyDescent="0.25">
      <c r="A70" s="69" t="s">
        <v>236</v>
      </c>
      <c r="B70" s="64" t="s">
        <v>237</v>
      </c>
      <c r="C70" s="21" t="s">
        <v>234</v>
      </c>
      <c r="D70" s="64" t="s">
        <v>21</v>
      </c>
      <c r="E70" s="64" t="s">
        <v>19</v>
      </c>
      <c r="F70" s="67" t="s">
        <v>235</v>
      </c>
      <c r="G70" s="50"/>
      <c r="H70" s="71">
        <v>3000</v>
      </c>
      <c r="I70" s="50"/>
    </row>
    <row r="71" spans="1:16380" ht="141.75" x14ac:dyDescent="0.25">
      <c r="A71" s="69" t="s">
        <v>238</v>
      </c>
      <c r="B71" s="67" t="s">
        <v>239</v>
      </c>
      <c r="C71" s="21" t="s">
        <v>240</v>
      </c>
      <c r="D71" s="64" t="s">
        <v>21</v>
      </c>
      <c r="E71" s="64" t="s">
        <v>19</v>
      </c>
      <c r="F71" s="67" t="s">
        <v>241</v>
      </c>
      <c r="G71" s="50"/>
      <c r="H71" s="59">
        <v>5750</v>
      </c>
      <c r="I71" s="50"/>
    </row>
    <row r="72" spans="1:16380" ht="94.5" customHeight="1" x14ac:dyDescent="0.25">
      <c r="A72" s="69" t="s">
        <v>267</v>
      </c>
      <c r="B72" s="67" t="s">
        <v>264</v>
      </c>
      <c r="C72" s="21" t="s">
        <v>265</v>
      </c>
      <c r="D72" s="64" t="s">
        <v>21</v>
      </c>
      <c r="E72" s="64" t="s">
        <v>19</v>
      </c>
      <c r="F72" s="67" t="s">
        <v>266</v>
      </c>
      <c r="G72" s="50"/>
      <c r="H72" s="59">
        <f>2683+6714.2</f>
        <v>9397.2000000000007</v>
      </c>
      <c r="I72" s="50"/>
    </row>
    <row r="73" spans="1:16380" ht="105" x14ac:dyDescent="0.25">
      <c r="A73" s="69" t="s">
        <v>244</v>
      </c>
      <c r="B73" s="67" t="s">
        <v>245</v>
      </c>
      <c r="C73" s="67" t="s">
        <v>246</v>
      </c>
      <c r="D73" s="67" t="s">
        <v>21</v>
      </c>
      <c r="E73" s="67" t="s">
        <v>247</v>
      </c>
      <c r="F73" s="68" t="s">
        <v>248</v>
      </c>
      <c r="G73" s="50"/>
      <c r="H73" s="59">
        <f>1380+1169.51+457.1-1169.51</f>
        <v>1837.1000000000001</v>
      </c>
      <c r="I73" s="50"/>
    </row>
    <row r="74" spans="1:16380" s="89" customFormat="1" ht="69.95" customHeight="1" x14ac:dyDescent="0.25">
      <c r="A74" s="69" t="s">
        <v>252</v>
      </c>
      <c r="B74" s="67" t="s">
        <v>249</v>
      </c>
      <c r="C74" s="67" t="s">
        <v>10</v>
      </c>
      <c r="D74" s="67" t="s">
        <v>250</v>
      </c>
      <c r="E74" s="67" t="s">
        <v>11</v>
      </c>
      <c r="F74" s="68" t="s">
        <v>12</v>
      </c>
      <c r="G74" s="50"/>
      <c r="H74" s="59">
        <v>0</v>
      </c>
      <c r="I74" s="59">
        <f>2250+2250</f>
        <v>4500</v>
      </c>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row>
    <row r="75" spans="1:16380" s="89" customFormat="1" ht="61.5" customHeight="1" x14ac:dyDescent="0.25">
      <c r="A75" s="69" t="s">
        <v>253</v>
      </c>
      <c r="B75" s="67" t="s">
        <v>249</v>
      </c>
      <c r="C75" s="67" t="s">
        <v>15</v>
      </c>
      <c r="D75" s="67" t="s">
        <v>250</v>
      </c>
      <c r="E75" s="67" t="s">
        <v>11</v>
      </c>
      <c r="F75" s="68" t="s">
        <v>251</v>
      </c>
      <c r="G75" s="50"/>
      <c r="H75" s="59">
        <v>1750</v>
      </c>
      <c r="I75" s="59">
        <f>1750+1750</f>
        <v>3500</v>
      </c>
      <c r="J75" s="3"/>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c r="IW75" s="88"/>
      <c r="IX75" s="88"/>
      <c r="IY75" s="88"/>
      <c r="IZ75" s="88"/>
      <c r="JA75" s="88"/>
      <c r="JB75" s="88"/>
      <c r="JC75" s="88"/>
      <c r="JD75" s="88"/>
      <c r="JE75" s="88"/>
      <c r="JF75" s="88"/>
      <c r="JG75" s="88"/>
      <c r="JH75" s="88"/>
      <c r="JI75" s="88"/>
      <c r="JJ75" s="88"/>
      <c r="JK75" s="88"/>
      <c r="JL75" s="88"/>
      <c r="JM75" s="88"/>
      <c r="JN75" s="88"/>
      <c r="JO75" s="88"/>
      <c r="JP75" s="88"/>
      <c r="JQ75" s="88"/>
      <c r="JR75" s="88"/>
      <c r="JS75" s="88"/>
      <c r="JT75" s="88"/>
      <c r="JU75" s="88"/>
      <c r="JV75" s="88"/>
      <c r="JW75" s="88"/>
      <c r="JX75" s="88"/>
      <c r="JY75" s="88"/>
      <c r="JZ75" s="88"/>
      <c r="KA75" s="88"/>
      <c r="KB75" s="88"/>
      <c r="KC75" s="88"/>
      <c r="KD75" s="88"/>
      <c r="KE75" s="88"/>
      <c r="KF75" s="88"/>
      <c r="KG75" s="88"/>
      <c r="KH75" s="88"/>
      <c r="KI75" s="88"/>
      <c r="KJ75" s="88"/>
      <c r="KK75" s="88"/>
      <c r="KL75" s="88"/>
      <c r="KM75" s="88"/>
      <c r="KN75" s="88"/>
      <c r="KO75" s="88"/>
      <c r="KP75" s="88"/>
      <c r="KQ75" s="88"/>
      <c r="KR75" s="88"/>
      <c r="KS75" s="88"/>
      <c r="KT75" s="88"/>
      <c r="KU75" s="88"/>
      <c r="KV75" s="88"/>
      <c r="KW75" s="88"/>
      <c r="KX75" s="88"/>
      <c r="KY75" s="88"/>
      <c r="KZ75" s="88"/>
      <c r="LA75" s="88"/>
      <c r="LB75" s="88"/>
      <c r="LC75" s="88"/>
      <c r="LD75" s="88"/>
      <c r="LE75" s="88"/>
      <c r="LF75" s="88"/>
      <c r="LG75" s="88"/>
      <c r="LH75" s="88"/>
      <c r="LI75" s="88"/>
      <c r="LJ75" s="88"/>
      <c r="LK75" s="88"/>
      <c r="LL75" s="88"/>
      <c r="LM75" s="88"/>
      <c r="LN75" s="88"/>
      <c r="LO75" s="88"/>
      <c r="LP75" s="88"/>
      <c r="LQ75" s="88"/>
      <c r="LR75" s="88"/>
      <c r="LS75" s="88"/>
      <c r="LT75" s="88"/>
      <c r="LU75" s="88"/>
      <c r="LV75" s="88"/>
      <c r="LW75" s="88"/>
      <c r="LX75" s="88"/>
      <c r="LY75" s="88"/>
      <c r="LZ75" s="88"/>
      <c r="MA75" s="88"/>
      <c r="MB75" s="88"/>
      <c r="MC75" s="88"/>
      <c r="MD75" s="88"/>
      <c r="ME75" s="88"/>
      <c r="MF75" s="88"/>
      <c r="MG75" s="88"/>
      <c r="MH75" s="88"/>
      <c r="MI75" s="88"/>
      <c r="MJ75" s="88"/>
      <c r="MK75" s="88"/>
      <c r="ML75" s="88"/>
      <c r="MM75" s="88"/>
      <c r="MN75" s="88"/>
      <c r="MO75" s="88"/>
      <c r="MP75" s="88"/>
      <c r="MQ75" s="88"/>
      <c r="MR75" s="88"/>
      <c r="MS75" s="88"/>
      <c r="MT75" s="88"/>
      <c r="MU75" s="88"/>
      <c r="MV75" s="88"/>
      <c r="MW75" s="88"/>
      <c r="MX75" s="88"/>
      <c r="MY75" s="88"/>
      <c r="MZ75" s="88"/>
      <c r="NA75" s="88"/>
      <c r="NB75" s="88"/>
      <c r="NC75" s="88"/>
      <c r="ND75" s="88"/>
      <c r="NE75" s="88"/>
      <c r="NF75" s="88"/>
      <c r="NG75" s="88"/>
      <c r="NH75" s="88"/>
      <c r="NI75" s="88"/>
      <c r="NJ75" s="88"/>
      <c r="NK75" s="88"/>
      <c r="NL75" s="88"/>
      <c r="NM75" s="88"/>
      <c r="NN75" s="88"/>
      <c r="NO75" s="88"/>
      <c r="NP75" s="88"/>
      <c r="NQ75" s="88"/>
      <c r="NR75" s="88"/>
      <c r="NS75" s="88"/>
      <c r="NT75" s="88"/>
      <c r="NU75" s="88"/>
      <c r="NV75" s="88"/>
      <c r="NW75" s="88"/>
      <c r="NX75" s="88"/>
      <c r="NY75" s="88"/>
      <c r="NZ75" s="88"/>
      <c r="OA75" s="88"/>
      <c r="OB75" s="88"/>
      <c r="OC75" s="88"/>
      <c r="OD75" s="88"/>
      <c r="OE75" s="88"/>
      <c r="OF75" s="88"/>
      <c r="OG75" s="88"/>
      <c r="OH75" s="88"/>
      <c r="OI75" s="88"/>
      <c r="OJ75" s="88"/>
      <c r="OK75" s="88"/>
      <c r="OL75" s="88"/>
      <c r="OM75" s="88"/>
      <c r="ON75" s="88"/>
      <c r="OO75" s="88"/>
      <c r="OP75" s="88"/>
      <c r="OQ75" s="88"/>
      <c r="OR75" s="88"/>
      <c r="OS75" s="88"/>
      <c r="OT75" s="88"/>
      <c r="OU75" s="88"/>
      <c r="OV75" s="88"/>
      <c r="OW75" s="88"/>
      <c r="OX75" s="88"/>
      <c r="OY75" s="88"/>
      <c r="OZ75" s="88"/>
      <c r="PA75" s="88"/>
      <c r="PB75" s="88"/>
      <c r="PC75" s="88"/>
      <c r="PD75" s="88"/>
      <c r="PE75" s="88"/>
      <c r="PF75" s="88"/>
      <c r="PG75" s="88"/>
      <c r="PH75" s="88"/>
      <c r="PI75" s="88"/>
      <c r="PJ75" s="88"/>
      <c r="PK75" s="88"/>
      <c r="PL75" s="88"/>
      <c r="PM75" s="88"/>
      <c r="PN75" s="88"/>
      <c r="PO75" s="88"/>
      <c r="PP75" s="88"/>
      <c r="PQ75" s="88"/>
      <c r="PR75" s="88"/>
      <c r="PS75" s="88"/>
      <c r="PT75" s="88"/>
      <c r="PU75" s="88"/>
      <c r="PV75" s="88"/>
      <c r="PW75" s="88"/>
      <c r="PX75" s="88"/>
      <c r="PY75" s="88"/>
      <c r="PZ75" s="88"/>
      <c r="QA75" s="88"/>
      <c r="QB75" s="88"/>
      <c r="QC75" s="88"/>
      <c r="QD75" s="88"/>
      <c r="QE75" s="88"/>
      <c r="QF75" s="88"/>
      <c r="QG75" s="88"/>
      <c r="QH75" s="88"/>
      <c r="QI75" s="88"/>
      <c r="QJ75" s="88"/>
      <c r="QK75" s="88"/>
      <c r="QL75" s="88"/>
      <c r="QM75" s="88"/>
      <c r="QN75" s="88"/>
      <c r="QO75" s="88"/>
      <c r="QP75" s="88"/>
      <c r="QQ75" s="88"/>
      <c r="QR75" s="88"/>
      <c r="QS75" s="88"/>
      <c r="QT75" s="88"/>
      <c r="QU75" s="88"/>
      <c r="QV75" s="88"/>
      <c r="QW75" s="88"/>
      <c r="QX75" s="88"/>
      <c r="QY75" s="88"/>
      <c r="QZ75" s="88"/>
      <c r="RA75" s="88"/>
      <c r="RB75" s="88"/>
      <c r="RC75" s="88"/>
      <c r="RD75" s="88"/>
      <c r="RE75" s="88"/>
      <c r="RF75" s="88"/>
      <c r="RG75" s="88"/>
      <c r="RH75" s="88"/>
      <c r="RI75" s="88"/>
      <c r="RJ75" s="88"/>
      <c r="RK75" s="88"/>
      <c r="RL75" s="88"/>
      <c r="RM75" s="88"/>
      <c r="RN75" s="88"/>
      <c r="RO75" s="88"/>
      <c r="RP75" s="88"/>
      <c r="RQ75" s="88"/>
      <c r="RR75" s="88"/>
      <c r="RS75" s="88"/>
      <c r="RT75" s="88"/>
      <c r="RU75" s="88"/>
      <c r="RV75" s="88"/>
      <c r="RW75" s="88"/>
      <c r="RX75" s="88"/>
      <c r="RY75" s="88"/>
      <c r="RZ75" s="88"/>
      <c r="SA75" s="88"/>
      <c r="SB75" s="88"/>
      <c r="SC75" s="88"/>
      <c r="SD75" s="88"/>
      <c r="SE75" s="88"/>
      <c r="SF75" s="88"/>
      <c r="SG75" s="88"/>
      <c r="SH75" s="88"/>
      <c r="SI75" s="88"/>
      <c r="SJ75" s="88"/>
      <c r="SK75" s="88"/>
      <c r="SL75" s="88"/>
      <c r="SM75" s="88"/>
      <c r="SN75" s="88"/>
      <c r="SO75" s="88"/>
      <c r="SP75" s="88"/>
      <c r="SQ75" s="88"/>
      <c r="SR75" s="88"/>
      <c r="SS75" s="88"/>
      <c r="ST75" s="88"/>
      <c r="SU75" s="88"/>
      <c r="SV75" s="88"/>
      <c r="SW75" s="88"/>
      <c r="SX75" s="88"/>
      <c r="SY75" s="88"/>
      <c r="SZ75" s="88"/>
      <c r="TA75" s="88"/>
      <c r="TB75" s="88"/>
      <c r="TC75" s="88"/>
      <c r="TD75" s="88"/>
      <c r="TE75" s="88"/>
      <c r="TF75" s="88"/>
      <c r="TG75" s="88"/>
      <c r="TH75" s="88"/>
      <c r="TI75" s="88"/>
      <c r="TJ75" s="88"/>
      <c r="TK75" s="88"/>
      <c r="TL75" s="88"/>
      <c r="TM75" s="88"/>
      <c r="TN75" s="88"/>
      <c r="TO75" s="88"/>
      <c r="TP75" s="88"/>
      <c r="TQ75" s="88"/>
      <c r="TR75" s="88"/>
      <c r="TS75" s="88"/>
      <c r="TT75" s="88"/>
      <c r="TU75" s="88"/>
      <c r="TV75" s="88"/>
      <c r="TW75" s="88"/>
      <c r="TX75" s="88"/>
      <c r="TY75" s="88"/>
      <c r="TZ75" s="88"/>
      <c r="UA75" s="88"/>
      <c r="UB75" s="88"/>
      <c r="UC75" s="88"/>
      <c r="UD75" s="88"/>
      <c r="UE75" s="88"/>
      <c r="UF75" s="88"/>
      <c r="UG75" s="88"/>
      <c r="UH75" s="88"/>
      <c r="UI75" s="88"/>
      <c r="UJ75" s="88"/>
      <c r="UK75" s="88"/>
      <c r="UL75" s="88"/>
      <c r="UM75" s="88"/>
      <c r="UN75" s="88"/>
      <c r="UO75" s="88"/>
      <c r="UP75" s="88"/>
      <c r="UQ75" s="88"/>
      <c r="UR75" s="88"/>
      <c r="US75" s="88"/>
      <c r="UT75" s="88"/>
      <c r="UU75" s="88"/>
      <c r="UV75" s="88"/>
      <c r="UW75" s="88"/>
      <c r="UX75" s="88"/>
      <c r="UY75" s="88"/>
      <c r="UZ75" s="88"/>
      <c r="VA75" s="88"/>
      <c r="VB75" s="88"/>
      <c r="VC75" s="88"/>
      <c r="VD75" s="88"/>
      <c r="VE75" s="88"/>
      <c r="VF75" s="88"/>
      <c r="VG75" s="88"/>
      <c r="VH75" s="88"/>
      <c r="VI75" s="88"/>
      <c r="VJ75" s="88"/>
      <c r="VK75" s="88"/>
      <c r="VL75" s="88"/>
      <c r="VM75" s="88"/>
      <c r="VN75" s="88"/>
      <c r="VO75" s="88"/>
      <c r="VP75" s="88"/>
      <c r="VQ75" s="88"/>
      <c r="VR75" s="88"/>
      <c r="VS75" s="88"/>
      <c r="VT75" s="88"/>
      <c r="VU75" s="88"/>
      <c r="VV75" s="88"/>
      <c r="VW75" s="88"/>
      <c r="VX75" s="88"/>
      <c r="VY75" s="88"/>
      <c r="VZ75" s="88"/>
      <c r="WA75" s="88"/>
      <c r="WB75" s="88"/>
      <c r="WC75" s="88"/>
      <c r="WD75" s="88"/>
      <c r="WE75" s="88"/>
      <c r="WF75" s="88"/>
      <c r="WG75" s="88"/>
      <c r="WH75" s="88"/>
      <c r="WI75" s="88"/>
      <c r="WJ75" s="88"/>
      <c r="WK75" s="88"/>
      <c r="WL75" s="88"/>
      <c r="WM75" s="88"/>
      <c r="WN75" s="88"/>
      <c r="WO75" s="88"/>
      <c r="WP75" s="88"/>
      <c r="WQ75" s="88"/>
      <c r="WR75" s="88"/>
      <c r="WS75" s="88"/>
      <c r="WT75" s="88"/>
      <c r="WU75" s="88"/>
      <c r="WV75" s="88"/>
      <c r="WW75" s="88"/>
      <c r="WX75" s="88"/>
      <c r="WY75" s="88"/>
      <c r="WZ75" s="88"/>
      <c r="XA75" s="88"/>
      <c r="XB75" s="88"/>
      <c r="XC75" s="88"/>
      <c r="XD75" s="88"/>
      <c r="XE75" s="88"/>
      <c r="XF75" s="88"/>
      <c r="XG75" s="88"/>
      <c r="XH75" s="88"/>
      <c r="XI75" s="88"/>
      <c r="XJ75" s="88"/>
      <c r="XK75" s="88"/>
      <c r="XL75" s="88"/>
      <c r="XM75" s="88"/>
      <c r="XN75" s="88"/>
      <c r="XO75" s="88"/>
      <c r="XP75" s="88"/>
      <c r="XQ75" s="88"/>
      <c r="XR75" s="88"/>
      <c r="XS75" s="88"/>
      <c r="XT75" s="88"/>
      <c r="XU75" s="88"/>
      <c r="XV75" s="88"/>
      <c r="XW75" s="88"/>
      <c r="XX75" s="88"/>
      <c r="XY75" s="88"/>
      <c r="XZ75" s="88"/>
      <c r="YA75" s="88"/>
      <c r="YB75" s="88"/>
      <c r="YC75" s="88"/>
      <c r="YD75" s="88"/>
      <c r="YE75" s="88"/>
      <c r="YF75" s="88"/>
      <c r="YG75" s="88"/>
      <c r="YH75" s="88"/>
      <c r="YI75" s="88"/>
      <c r="YJ75" s="88"/>
      <c r="YK75" s="88"/>
      <c r="YL75" s="88"/>
      <c r="YM75" s="88"/>
      <c r="YN75" s="88"/>
      <c r="YO75" s="88"/>
      <c r="YP75" s="88"/>
      <c r="YQ75" s="88"/>
      <c r="YR75" s="88"/>
      <c r="YS75" s="88"/>
      <c r="YT75" s="88"/>
      <c r="YU75" s="88"/>
      <c r="YV75" s="88"/>
      <c r="YW75" s="88"/>
      <c r="YX75" s="88"/>
      <c r="YY75" s="88"/>
      <c r="YZ75" s="88"/>
      <c r="ZA75" s="88"/>
      <c r="ZB75" s="88"/>
      <c r="ZC75" s="88"/>
      <c r="ZD75" s="88"/>
      <c r="ZE75" s="88"/>
      <c r="ZF75" s="88"/>
      <c r="ZG75" s="88"/>
      <c r="ZH75" s="88"/>
      <c r="ZI75" s="88"/>
      <c r="ZJ75" s="88"/>
      <c r="ZK75" s="88"/>
      <c r="ZL75" s="88"/>
      <c r="ZM75" s="88"/>
      <c r="ZN75" s="88"/>
      <c r="ZO75" s="88"/>
      <c r="ZP75" s="88"/>
      <c r="ZQ75" s="88"/>
      <c r="ZR75" s="88"/>
      <c r="ZS75" s="88"/>
      <c r="ZT75" s="88"/>
      <c r="ZU75" s="88"/>
      <c r="ZV75" s="88"/>
      <c r="ZW75" s="88"/>
      <c r="ZX75" s="88"/>
      <c r="ZY75" s="88"/>
      <c r="ZZ75" s="88"/>
      <c r="AAA75" s="88"/>
      <c r="AAB75" s="88"/>
      <c r="AAC75" s="88"/>
      <c r="AAD75" s="88"/>
      <c r="AAE75" s="88"/>
      <c r="AAF75" s="88"/>
      <c r="AAG75" s="88"/>
      <c r="AAH75" s="88"/>
      <c r="AAI75" s="88"/>
      <c r="AAJ75" s="88"/>
      <c r="AAK75" s="88"/>
      <c r="AAL75" s="88"/>
      <c r="AAM75" s="88"/>
      <c r="AAN75" s="88"/>
      <c r="AAO75" s="88"/>
      <c r="AAP75" s="88"/>
      <c r="AAQ75" s="88"/>
      <c r="AAR75" s="88"/>
      <c r="AAS75" s="88"/>
      <c r="AAT75" s="88"/>
      <c r="AAU75" s="88"/>
      <c r="AAV75" s="88"/>
      <c r="AAW75" s="88"/>
      <c r="AAX75" s="88"/>
      <c r="AAY75" s="88"/>
      <c r="AAZ75" s="88"/>
      <c r="ABA75" s="88"/>
      <c r="ABB75" s="88"/>
      <c r="ABC75" s="88"/>
      <c r="ABD75" s="88"/>
      <c r="ABE75" s="88"/>
      <c r="ABF75" s="88"/>
      <c r="ABG75" s="88"/>
      <c r="ABH75" s="88"/>
      <c r="ABI75" s="88"/>
      <c r="ABJ75" s="88"/>
      <c r="ABK75" s="88"/>
      <c r="ABL75" s="88"/>
      <c r="ABM75" s="88"/>
      <c r="ABN75" s="88"/>
      <c r="ABO75" s="88"/>
      <c r="ABP75" s="88"/>
      <c r="ABQ75" s="88"/>
      <c r="ABR75" s="88"/>
      <c r="ABS75" s="88"/>
      <c r="ABT75" s="88"/>
      <c r="ABU75" s="88"/>
      <c r="ABV75" s="88"/>
      <c r="ABW75" s="88"/>
      <c r="ABX75" s="88"/>
      <c r="ABY75" s="88"/>
      <c r="ABZ75" s="88"/>
      <c r="ACA75" s="88"/>
      <c r="ACB75" s="88"/>
      <c r="ACC75" s="88"/>
      <c r="ACD75" s="88"/>
      <c r="ACE75" s="88"/>
      <c r="ACF75" s="88"/>
      <c r="ACG75" s="88"/>
      <c r="ACH75" s="88"/>
      <c r="ACI75" s="88"/>
      <c r="ACJ75" s="88"/>
      <c r="ACK75" s="88"/>
      <c r="ACL75" s="88"/>
      <c r="ACM75" s="88"/>
      <c r="ACN75" s="88"/>
      <c r="ACO75" s="88"/>
      <c r="ACP75" s="88"/>
      <c r="ACQ75" s="88"/>
      <c r="ACR75" s="88"/>
      <c r="ACS75" s="88"/>
      <c r="ACT75" s="88"/>
      <c r="ACU75" s="88"/>
      <c r="ACV75" s="88"/>
      <c r="ACW75" s="88"/>
      <c r="ACX75" s="88"/>
      <c r="ACY75" s="88"/>
      <c r="ACZ75" s="88"/>
      <c r="ADA75" s="88"/>
      <c r="ADB75" s="88"/>
      <c r="ADC75" s="88"/>
      <c r="ADD75" s="88"/>
      <c r="ADE75" s="88"/>
      <c r="ADF75" s="88"/>
      <c r="ADG75" s="88"/>
      <c r="ADH75" s="88"/>
      <c r="ADI75" s="88"/>
      <c r="ADJ75" s="88"/>
      <c r="ADK75" s="88"/>
      <c r="ADL75" s="88"/>
      <c r="ADM75" s="88"/>
      <c r="ADN75" s="88"/>
      <c r="ADO75" s="88"/>
      <c r="ADP75" s="88"/>
      <c r="ADQ75" s="88"/>
      <c r="ADR75" s="88"/>
      <c r="ADS75" s="88"/>
      <c r="ADT75" s="88"/>
      <c r="ADU75" s="88"/>
      <c r="ADV75" s="88"/>
      <c r="ADW75" s="88"/>
      <c r="ADX75" s="88"/>
      <c r="ADY75" s="88"/>
      <c r="ADZ75" s="88"/>
      <c r="AEA75" s="88"/>
      <c r="AEB75" s="88"/>
      <c r="AEC75" s="88"/>
      <c r="AED75" s="88"/>
      <c r="AEE75" s="88"/>
      <c r="AEF75" s="88"/>
      <c r="AEG75" s="88"/>
      <c r="AEH75" s="88"/>
      <c r="AEI75" s="88"/>
      <c r="AEJ75" s="88"/>
      <c r="AEK75" s="88"/>
      <c r="AEL75" s="88"/>
      <c r="AEM75" s="88"/>
      <c r="AEN75" s="88"/>
      <c r="AEO75" s="88"/>
      <c r="AEP75" s="88"/>
      <c r="AEQ75" s="88"/>
      <c r="AER75" s="88"/>
      <c r="AES75" s="88"/>
      <c r="AET75" s="88"/>
      <c r="AEU75" s="88"/>
      <c r="AEV75" s="88"/>
      <c r="AEW75" s="88"/>
      <c r="AEX75" s="88"/>
      <c r="AEY75" s="88"/>
      <c r="AEZ75" s="88"/>
      <c r="AFA75" s="88"/>
      <c r="AFB75" s="88"/>
      <c r="AFC75" s="88"/>
      <c r="AFD75" s="88"/>
      <c r="AFE75" s="88"/>
      <c r="AFF75" s="88"/>
      <c r="AFG75" s="88"/>
      <c r="AFH75" s="88"/>
      <c r="AFI75" s="88"/>
      <c r="AFJ75" s="88"/>
      <c r="AFK75" s="88"/>
      <c r="AFL75" s="88"/>
      <c r="AFM75" s="88"/>
      <c r="AFN75" s="88"/>
      <c r="AFO75" s="88"/>
      <c r="AFP75" s="88"/>
      <c r="AFQ75" s="88"/>
      <c r="AFR75" s="88"/>
      <c r="AFS75" s="88"/>
      <c r="AFT75" s="88"/>
      <c r="AFU75" s="88"/>
      <c r="AFV75" s="88"/>
      <c r="AFW75" s="88"/>
      <c r="AFX75" s="88"/>
      <c r="AFY75" s="88"/>
      <c r="AFZ75" s="88"/>
      <c r="AGA75" s="88"/>
      <c r="AGB75" s="88"/>
      <c r="AGC75" s="88"/>
      <c r="AGD75" s="88"/>
      <c r="AGE75" s="88"/>
      <c r="AGF75" s="88"/>
      <c r="AGG75" s="88"/>
      <c r="AGH75" s="88"/>
      <c r="AGI75" s="88"/>
      <c r="AGJ75" s="88"/>
      <c r="AGK75" s="88"/>
      <c r="AGL75" s="88"/>
      <c r="AGM75" s="88"/>
      <c r="AGN75" s="88"/>
      <c r="AGO75" s="88"/>
      <c r="AGP75" s="88"/>
      <c r="AGQ75" s="88"/>
      <c r="AGR75" s="88"/>
      <c r="AGS75" s="88"/>
      <c r="AGT75" s="88"/>
      <c r="AGU75" s="88"/>
      <c r="AGV75" s="88"/>
      <c r="AGW75" s="88"/>
      <c r="AGX75" s="88"/>
      <c r="AGY75" s="88"/>
      <c r="AGZ75" s="88"/>
      <c r="AHA75" s="88"/>
      <c r="AHB75" s="88"/>
      <c r="AHC75" s="88"/>
      <c r="AHD75" s="88"/>
      <c r="AHE75" s="88"/>
      <c r="AHF75" s="88"/>
      <c r="AHG75" s="88"/>
      <c r="AHH75" s="88"/>
      <c r="AHI75" s="88"/>
      <c r="AHJ75" s="88"/>
      <c r="AHK75" s="88"/>
      <c r="AHL75" s="88"/>
      <c r="AHM75" s="88"/>
      <c r="AHN75" s="88"/>
      <c r="AHO75" s="88"/>
      <c r="AHP75" s="88"/>
      <c r="AHQ75" s="88"/>
      <c r="AHR75" s="88"/>
      <c r="AHS75" s="88"/>
      <c r="AHT75" s="88"/>
      <c r="AHU75" s="88"/>
      <c r="AHV75" s="88"/>
      <c r="AHW75" s="88"/>
      <c r="AHX75" s="88"/>
      <c r="AHY75" s="88"/>
      <c r="AHZ75" s="88"/>
      <c r="AIA75" s="88"/>
      <c r="AIB75" s="88"/>
      <c r="AIC75" s="88"/>
      <c r="AID75" s="88"/>
      <c r="AIE75" s="88"/>
      <c r="AIF75" s="88"/>
      <c r="AIG75" s="88"/>
      <c r="AIH75" s="88"/>
      <c r="AII75" s="88"/>
      <c r="AIJ75" s="88"/>
      <c r="AIK75" s="88"/>
      <c r="AIL75" s="88"/>
      <c r="AIM75" s="88"/>
      <c r="AIN75" s="88"/>
      <c r="AIO75" s="88"/>
      <c r="AIP75" s="88"/>
      <c r="AIQ75" s="88"/>
      <c r="AIR75" s="88"/>
      <c r="AIS75" s="88"/>
      <c r="AIT75" s="88"/>
      <c r="AIU75" s="88"/>
      <c r="AIV75" s="88"/>
      <c r="AIW75" s="88"/>
      <c r="AIX75" s="88"/>
      <c r="AIY75" s="88"/>
      <c r="AIZ75" s="88"/>
      <c r="AJA75" s="88"/>
      <c r="AJB75" s="88"/>
      <c r="AJC75" s="88"/>
      <c r="AJD75" s="88"/>
      <c r="AJE75" s="88"/>
      <c r="AJF75" s="88"/>
      <c r="AJG75" s="88"/>
      <c r="AJH75" s="88"/>
      <c r="AJI75" s="88"/>
      <c r="AJJ75" s="88"/>
      <c r="AJK75" s="88"/>
      <c r="AJL75" s="88"/>
      <c r="AJM75" s="88"/>
      <c r="AJN75" s="88"/>
      <c r="AJO75" s="88"/>
      <c r="AJP75" s="88"/>
      <c r="AJQ75" s="88"/>
      <c r="AJR75" s="88"/>
      <c r="AJS75" s="88"/>
      <c r="AJT75" s="88"/>
      <c r="AJU75" s="88"/>
      <c r="AJV75" s="88"/>
      <c r="AJW75" s="88"/>
      <c r="AJX75" s="88"/>
      <c r="AJY75" s="88"/>
      <c r="AJZ75" s="88"/>
      <c r="AKA75" s="88"/>
      <c r="AKB75" s="88"/>
      <c r="AKC75" s="88"/>
      <c r="AKD75" s="88"/>
      <c r="AKE75" s="88"/>
      <c r="AKF75" s="88"/>
      <c r="AKG75" s="88"/>
      <c r="AKH75" s="88"/>
      <c r="AKI75" s="88"/>
      <c r="AKJ75" s="88"/>
      <c r="AKK75" s="88"/>
      <c r="AKL75" s="88"/>
      <c r="AKM75" s="88"/>
      <c r="AKN75" s="88"/>
      <c r="AKO75" s="88"/>
      <c r="AKP75" s="88"/>
      <c r="AKQ75" s="88"/>
      <c r="AKR75" s="88"/>
      <c r="AKS75" s="88"/>
      <c r="AKT75" s="88"/>
      <c r="AKU75" s="88"/>
      <c r="AKV75" s="88"/>
      <c r="AKW75" s="88"/>
      <c r="AKX75" s="88"/>
      <c r="AKY75" s="88"/>
      <c r="AKZ75" s="88"/>
      <c r="ALA75" s="88"/>
      <c r="ALB75" s="88"/>
      <c r="ALC75" s="88"/>
      <c r="ALD75" s="88"/>
      <c r="ALE75" s="88"/>
      <c r="ALF75" s="88"/>
      <c r="ALG75" s="88"/>
      <c r="ALH75" s="88"/>
      <c r="ALI75" s="88"/>
      <c r="ALJ75" s="88"/>
      <c r="ALK75" s="88"/>
      <c r="ALL75" s="88"/>
      <c r="ALM75" s="88"/>
      <c r="ALN75" s="88"/>
      <c r="ALO75" s="88"/>
      <c r="ALP75" s="88"/>
      <c r="ALQ75" s="88"/>
      <c r="ALR75" s="88"/>
      <c r="ALS75" s="88"/>
      <c r="ALT75" s="88"/>
      <c r="ALU75" s="88"/>
      <c r="ALV75" s="88"/>
      <c r="ALW75" s="88"/>
      <c r="ALX75" s="88"/>
      <c r="ALY75" s="88"/>
    </row>
    <row r="76" spans="1:16380" ht="71.25" customHeight="1" x14ac:dyDescent="0.25">
      <c r="A76" s="69" t="s">
        <v>254</v>
      </c>
      <c r="B76" s="69" t="s">
        <v>249</v>
      </c>
      <c r="C76" s="69" t="s">
        <v>10</v>
      </c>
      <c r="D76" s="69" t="s">
        <v>250</v>
      </c>
      <c r="E76" s="67" t="s">
        <v>11</v>
      </c>
      <c r="F76" s="71" t="s">
        <v>251</v>
      </c>
      <c r="G76" s="50"/>
      <c r="H76" s="59">
        <f>1936.99+283.63+283.63</f>
        <v>2504.25</v>
      </c>
      <c r="I76" s="59">
        <f>1750+283.63+1750+281.18+274.38</f>
        <v>4339.1899999999996</v>
      </c>
    </row>
    <row r="77" spans="1:16380" ht="71.25" customHeight="1" x14ac:dyDescent="0.25">
      <c r="A77" s="69" t="s">
        <v>244</v>
      </c>
      <c r="B77" s="67" t="s">
        <v>255</v>
      </c>
      <c r="C77" s="69" t="s">
        <v>256</v>
      </c>
      <c r="D77" s="67" t="s">
        <v>21</v>
      </c>
      <c r="E77" s="64" t="s">
        <v>19</v>
      </c>
      <c r="F77" s="71" t="s">
        <v>257</v>
      </c>
      <c r="G77" s="50"/>
      <c r="H77" s="59">
        <f>450+636.2</f>
        <v>1086.2</v>
      </c>
      <c r="I77" s="59">
        <v>0</v>
      </c>
    </row>
    <row r="78" spans="1:16380" ht="139.5" customHeight="1" x14ac:dyDescent="0.25">
      <c r="A78" s="69" t="s">
        <v>258</v>
      </c>
      <c r="B78" s="79" t="s">
        <v>334</v>
      </c>
      <c r="C78" s="82" t="s">
        <v>335</v>
      </c>
      <c r="D78" s="79" t="s">
        <v>21</v>
      </c>
      <c r="E78" s="83" t="s">
        <v>19</v>
      </c>
      <c r="F78" s="70" t="s">
        <v>336</v>
      </c>
      <c r="G78" s="50"/>
      <c r="H78" s="59">
        <v>8000</v>
      </c>
      <c r="I78" s="59">
        <v>0</v>
      </c>
    </row>
    <row r="79" spans="1:16380" s="89" customFormat="1" ht="71.25" customHeight="1" x14ac:dyDescent="0.25">
      <c r="A79" s="69" t="s">
        <v>259</v>
      </c>
      <c r="B79" s="79" t="s">
        <v>260</v>
      </c>
      <c r="C79" s="82" t="s">
        <v>261</v>
      </c>
      <c r="D79" s="79" t="s">
        <v>262</v>
      </c>
      <c r="E79" s="83" t="s">
        <v>19</v>
      </c>
      <c r="F79" s="70" t="s">
        <v>263</v>
      </c>
      <c r="G79" s="50"/>
      <c r="H79" s="59">
        <v>4875</v>
      </c>
      <c r="I79" s="59">
        <f>875+875+875</f>
        <v>2625</v>
      </c>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8"/>
      <c r="IM79" s="88"/>
      <c r="IN79" s="88"/>
      <c r="IO79" s="88"/>
      <c r="IP79" s="88"/>
      <c r="IQ79" s="88"/>
      <c r="IR79" s="88"/>
      <c r="IS79" s="88"/>
      <c r="IT79" s="88"/>
      <c r="IU79" s="88"/>
      <c r="IV79" s="88"/>
      <c r="IW79" s="88"/>
      <c r="IX79" s="88"/>
      <c r="IY79" s="88"/>
      <c r="IZ79" s="88"/>
      <c r="JA79" s="88"/>
      <c r="JB79" s="88"/>
      <c r="JC79" s="88"/>
      <c r="JD79" s="88"/>
      <c r="JE79" s="88"/>
      <c r="JF79" s="88"/>
      <c r="JG79" s="88"/>
      <c r="JH79" s="88"/>
      <c r="JI79" s="88"/>
      <c r="JJ79" s="88"/>
      <c r="JK79" s="88"/>
      <c r="JL79" s="88"/>
      <c r="JM79" s="88"/>
      <c r="JN79" s="88"/>
      <c r="JO79" s="88"/>
      <c r="JP79" s="88"/>
      <c r="JQ79" s="88"/>
      <c r="JR79" s="88"/>
      <c r="JS79" s="88"/>
      <c r="JT79" s="88"/>
      <c r="JU79" s="88"/>
      <c r="JV79" s="88"/>
      <c r="JW79" s="88"/>
      <c r="JX79" s="88"/>
      <c r="JY79" s="88"/>
      <c r="JZ79" s="88"/>
      <c r="KA79" s="88"/>
      <c r="KB79" s="88"/>
      <c r="KC79" s="88"/>
      <c r="KD79" s="88"/>
      <c r="KE79" s="88"/>
      <c r="KF79" s="88"/>
      <c r="KG79" s="88"/>
      <c r="KH79" s="88"/>
      <c r="KI79" s="88"/>
      <c r="KJ79" s="88"/>
      <c r="KK79" s="88"/>
      <c r="KL79" s="88"/>
      <c r="KM79" s="88"/>
      <c r="KN79" s="88"/>
      <c r="KO79" s="88"/>
      <c r="KP79" s="88"/>
      <c r="KQ79" s="88"/>
      <c r="KR79" s="88"/>
      <c r="KS79" s="88"/>
      <c r="KT79" s="88"/>
      <c r="KU79" s="88"/>
      <c r="KV79" s="88"/>
      <c r="KW79" s="88"/>
      <c r="KX79" s="88"/>
      <c r="KY79" s="88"/>
      <c r="KZ79" s="88"/>
      <c r="LA79" s="88"/>
      <c r="LB79" s="88"/>
      <c r="LC79" s="88"/>
      <c r="LD79" s="88"/>
      <c r="LE79" s="88"/>
      <c r="LF79" s="88"/>
      <c r="LG79" s="88"/>
      <c r="LH79" s="88"/>
      <c r="LI79" s="88"/>
      <c r="LJ79" s="88"/>
      <c r="LK79" s="88"/>
      <c r="LL79" s="88"/>
      <c r="LM79" s="88"/>
      <c r="LN79" s="88"/>
      <c r="LO79" s="88"/>
      <c r="LP79" s="88"/>
      <c r="LQ79" s="88"/>
      <c r="LR79" s="88"/>
      <c r="LS79" s="88"/>
      <c r="LT79" s="88"/>
      <c r="LU79" s="88"/>
      <c r="LV79" s="88"/>
      <c r="LW79" s="88"/>
      <c r="LX79" s="88"/>
      <c r="LY79" s="88"/>
      <c r="LZ79" s="88"/>
      <c r="MA79" s="88"/>
      <c r="MB79" s="88"/>
      <c r="MC79" s="88"/>
      <c r="MD79" s="88"/>
      <c r="ME79" s="88"/>
      <c r="MF79" s="88"/>
      <c r="MG79" s="88"/>
      <c r="MH79" s="88"/>
      <c r="MI79" s="88"/>
      <c r="MJ79" s="88"/>
      <c r="MK79" s="88"/>
      <c r="ML79" s="88"/>
      <c r="MM79" s="88"/>
      <c r="MN79" s="88"/>
      <c r="MO79" s="88"/>
      <c r="MP79" s="88"/>
      <c r="MQ79" s="88"/>
      <c r="MR79" s="88"/>
      <c r="MS79" s="88"/>
      <c r="MT79" s="88"/>
      <c r="MU79" s="88"/>
      <c r="MV79" s="88"/>
      <c r="MW79" s="88"/>
      <c r="MX79" s="88"/>
      <c r="MY79" s="88"/>
      <c r="MZ79" s="88"/>
      <c r="NA79" s="88"/>
      <c r="NB79" s="88"/>
      <c r="NC79" s="88"/>
      <c r="ND79" s="88"/>
      <c r="NE79" s="88"/>
      <c r="NF79" s="88"/>
      <c r="NG79" s="88"/>
      <c r="NH79" s="88"/>
      <c r="NI79" s="88"/>
      <c r="NJ79" s="88"/>
      <c r="NK79" s="88"/>
      <c r="NL79" s="88"/>
      <c r="NM79" s="88"/>
      <c r="NN79" s="88"/>
      <c r="NO79" s="88"/>
      <c r="NP79" s="88"/>
      <c r="NQ79" s="88"/>
      <c r="NR79" s="88"/>
      <c r="NS79" s="88"/>
      <c r="NT79" s="88"/>
      <c r="NU79" s="88"/>
      <c r="NV79" s="88"/>
      <c r="NW79" s="88"/>
      <c r="NX79" s="88"/>
      <c r="NY79" s="88"/>
      <c r="NZ79" s="88"/>
      <c r="OA79" s="88"/>
      <c r="OB79" s="88"/>
      <c r="OC79" s="88"/>
      <c r="OD79" s="88"/>
      <c r="OE79" s="88"/>
      <c r="OF79" s="88"/>
      <c r="OG79" s="88"/>
      <c r="OH79" s="88"/>
      <c r="OI79" s="88"/>
      <c r="OJ79" s="88"/>
      <c r="OK79" s="88"/>
      <c r="OL79" s="88"/>
      <c r="OM79" s="88"/>
      <c r="ON79" s="88"/>
      <c r="OO79" s="88"/>
      <c r="OP79" s="88"/>
      <c r="OQ79" s="88"/>
      <c r="OR79" s="88"/>
      <c r="OS79" s="88"/>
      <c r="OT79" s="88"/>
      <c r="OU79" s="88"/>
      <c r="OV79" s="88"/>
      <c r="OW79" s="88"/>
      <c r="OX79" s="88"/>
      <c r="OY79" s="88"/>
      <c r="OZ79" s="88"/>
      <c r="PA79" s="88"/>
      <c r="PB79" s="88"/>
      <c r="PC79" s="88"/>
      <c r="PD79" s="88"/>
      <c r="PE79" s="88"/>
      <c r="PF79" s="88"/>
      <c r="PG79" s="88"/>
      <c r="PH79" s="88"/>
      <c r="PI79" s="88"/>
      <c r="PJ79" s="88"/>
      <c r="PK79" s="88"/>
      <c r="PL79" s="88"/>
      <c r="PM79" s="88"/>
      <c r="PN79" s="88"/>
      <c r="PO79" s="88"/>
      <c r="PP79" s="88"/>
      <c r="PQ79" s="88"/>
      <c r="PR79" s="88"/>
      <c r="PS79" s="88"/>
      <c r="PT79" s="88"/>
      <c r="PU79" s="88"/>
      <c r="PV79" s="88"/>
      <c r="PW79" s="88"/>
      <c r="PX79" s="88"/>
      <c r="PY79" s="88"/>
      <c r="PZ79" s="88"/>
      <c r="QA79" s="88"/>
      <c r="QB79" s="88"/>
      <c r="QC79" s="88"/>
      <c r="QD79" s="88"/>
      <c r="QE79" s="88"/>
      <c r="QF79" s="88"/>
      <c r="QG79" s="88"/>
      <c r="QH79" s="88"/>
      <c r="QI79" s="88"/>
      <c r="QJ79" s="88"/>
      <c r="QK79" s="88"/>
      <c r="QL79" s="88"/>
      <c r="QM79" s="88"/>
      <c r="QN79" s="88"/>
      <c r="QO79" s="88"/>
      <c r="QP79" s="88"/>
      <c r="QQ79" s="88"/>
      <c r="QR79" s="88"/>
      <c r="QS79" s="88"/>
      <c r="QT79" s="88"/>
      <c r="QU79" s="88"/>
      <c r="QV79" s="88"/>
      <c r="QW79" s="88"/>
      <c r="QX79" s="88"/>
      <c r="QY79" s="88"/>
      <c r="QZ79" s="88"/>
      <c r="RA79" s="88"/>
      <c r="RB79" s="88"/>
      <c r="RC79" s="88"/>
      <c r="RD79" s="88"/>
      <c r="RE79" s="88"/>
      <c r="RF79" s="88"/>
      <c r="RG79" s="88"/>
      <c r="RH79" s="88"/>
      <c r="RI79" s="88"/>
      <c r="RJ79" s="88"/>
      <c r="RK79" s="88"/>
      <c r="RL79" s="88"/>
      <c r="RM79" s="88"/>
      <c r="RN79" s="88"/>
      <c r="RO79" s="88"/>
      <c r="RP79" s="88"/>
      <c r="RQ79" s="88"/>
      <c r="RR79" s="88"/>
      <c r="RS79" s="88"/>
      <c r="RT79" s="88"/>
      <c r="RU79" s="88"/>
      <c r="RV79" s="88"/>
      <c r="RW79" s="88"/>
      <c r="RX79" s="88"/>
      <c r="RY79" s="88"/>
      <c r="RZ79" s="88"/>
      <c r="SA79" s="88"/>
      <c r="SB79" s="88"/>
      <c r="SC79" s="88"/>
      <c r="SD79" s="88"/>
      <c r="SE79" s="88"/>
      <c r="SF79" s="88"/>
      <c r="SG79" s="88"/>
      <c r="SH79" s="88"/>
      <c r="SI79" s="88"/>
      <c r="SJ79" s="88"/>
      <c r="SK79" s="88"/>
      <c r="SL79" s="88"/>
      <c r="SM79" s="88"/>
      <c r="SN79" s="88"/>
      <c r="SO79" s="88"/>
      <c r="SP79" s="88"/>
      <c r="SQ79" s="88"/>
      <c r="SR79" s="88"/>
      <c r="SS79" s="88"/>
      <c r="ST79" s="88"/>
      <c r="SU79" s="88"/>
      <c r="SV79" s="88"/>
      <c r="SW79" s="88"/>
      <c r="SX79" s="88"/>
      <c r="SY79" s="88"/>
      <c r="SZ79" s="88"/>
      <c r="TA79" s="88"/>
      <c r="TB79" s="88"/>
      <c r="TC79" s="88"/>
      <c r="TD79" s="88"/>
      <c r="TE79" s="88"/>
      <c r="TF79" s="88"/>
      <c r="TG79" s="88"/>
      <c r="TH79" s="88"/>
      <c r="TI79" s="88"/>
      <c r="TJ79" s="88"/>
      <c r="TK79" s="88"/>
      <c r="TL79" s="88"/>
      <c r="TM79" s="88"/>
      <c r="TN79" s="88"/>
      <c r="TO79" s="88"/>
      <c r="TP79" s="88"/>
      <c r="TQ79" s="88"/>
      <c r="TR79" s="88"/>
      <c r="TS79" s="88"/>
      <c r="TT79" s="88"/>
      <c r="TU79" s="88"/>
      <c r="TV79" s="88"/>
      <c r="TW79" s="88"/>
      <c r="TX79" s="88"/>
      <c r="TY79" s="88"/>
      <c r="TZ79" s="88"/>
      <c r="UA79" s="88"/>
      <c r="UB79" s="88"/>
      <c r="UC79" s="88"/>
      <c r="UD79" s="88"/>
      <c r="UE79" s="88"/>
      <c r="UF79" s="88"/>
      <c r="UG79" s="88"/>
      <c r="UH79" s="88"/>
      <c r="UI79" s="88"/>
      <c r="UJ79" s="88"/>
      <c r="UK79" s="88"/>
      <c r="UL79" s="88"/>
      <c r="UM79" s="88"/>
      <c r="UN79" s="88"/>
      <c r="UO79" s="88"/>
      <c r="UP79" s="88"/>
      <c r="UQ79" s="88"/>
      <c r="UR79" s="88"/>
      <c r="US79" s="88"/>
      <c r="UT79" s="88"/>
      <c r="UU79" s="88"/>
      <c r="UV79" s="88"/>
      <c r="UW79" s="88"/>
      <c r="UX79" s="88"/>
      <c r="UY79" s="88"/>
      <c r="UZ79" s="88"/>
      <c r="VA79" s="88"/>
      <c r="VB79" s="88"/>
      <c r="VC79" s="88"/>
      <c r="VD79" s="88"/>
      <c r="VE79" s="88"/>
      <c r="VF79" s="88"/>
      <c r="VG79" s="88"/>
      <c r="VH79" s="88"/>
      <c r="VI79" s="88"/>
      <c r="VJ79" s="88"/>
      <c r="VK79" s="88"/>
      <c r="VL79" s="88"/>
      <c r="VM79" s="88"/>
      <c r="VN79" s="88"/>
      <c r="VO79" s="88"/>
      <c r="VP79" s="88"/>
      <c r="VQ79" s="88"/>
      <c r="VR79" s="88"/>
      <c r="VS79" s="88"/>
      <c r="VT79" s="88"/>
      <c r="VU79" s="88"/>
      <c r="VV79" s="88"/>
      <c r="VW79" s="88"/>
      <c r="VX79" s="88"/>
      <c r="VY79" s="88"/>
      <c r="VZ79" s="88"/>
      <c r="WA79" s="88"/>
      <c r="WB79" s="88"/>
      <c r="WC79" s="88"/>
      <c r="WD79" s="88"/>
      <c r="WE79" s="88"/>
      <c r="WF79" s="88"/>
      <c r="WG79" s="88"/>
      <c r="WH79" s="88"/>
      <c r="WI79" s="88"/>
      <c r="WJ79" s="88"/>
      <c r="WK79" s="88"/>
      <c r="WL79" s="88"/>
      <c r="WM79" s="88"/>
      <c r="WN79" s="88"/>
      <c r="WO79" s="88"/>
      <c r="WP79" s="88"/>
      <c r="WQ79" s="88"/>
      <c r="WR79" s="88"/>
      <c r="WS79" s="88"/>
      <c r="WT79" s="88"/>
      <c r="WU79" s="88"/>
      <c r="WV79" s="88"/>
      <c r="WW79" s="88"/>
      <c r="WX79" s="88"/>
      <c r="WY79" s="88"/>
      <c r="WZ79" s="88"/>
      <c r="XA79" s="88"/>
      <c r="XB79" s="88"/>
      <c r="XC79" s="88"/>
      <c r="XD79" s="88"/>
      <c r="XE79" s="88"/>
      <c r="XF79" s="88"/>
      <c r="XG79" s="88"/>
      <c r="XH79" s="88"/>
      <c r="XI79" s="88"/>
      <c r="XJ79" s="88"/>
      <c r="XK79" s="88"/>
      <c r="XL79" s="88"/>
      <c r="XM79" s="88"/>
      <c r="XN79" s="88"/>
      <c r="XO79" s="88"/>
      <c r="XP79" s="88"/>
      <c r="XQ79" s="88"/>
      <c r="XR79" s="88"/>
      <c r="XS79" s="88"/>
      <c r="XT79" s="88"/>
      <c r="XU79" s="88"/>
      <c r="XV79" s="88"/>
      <c r="XW79" s="88"/>
      <c r="XX79" s="88"/>
      <c r="XY79" s="88"/>
      <c r="XZ79" s="88"/>
      <c r="YA79" s="88"/>
      <c r="YB79" s="88"/>
      <c r="YC79" s="88"/>
      <c r="YD79" s="88"/>
      <c r="YE79" s="88"/>
      <c r="YF79" s="88"/>
      <c r="YG79" s="88"/>
      <c r="YH79" s="88"/>
      <c r="YI79" s="88"/>
      <c r="YJ79" s="88"/>
      <c r="YK79" s="88"/>
      <c r="YL79" s="88"/>
      <c r="YM79" s="88"/>
      <c r="YN79" s="88"/>
      <c r="YO79" s="88"/>
      <c r="YP79" s="88"/>
      <c r="YQ79" s="88"/>
      <c r="YR79" s="88"/>
      <c r="YS79" s="88"/>
      <c r="YT79" s="88"/>
      <c r="YU79" s="88"/>
      <c r="YV79" s="88"/>
      <c r="YW79" s="88"/>
      <c r="YX79" s="88"/>
      <c r="YY79" s="88"/>
      <c r="YZ79" s="88"/>
      <c r="ZA79" s="88"/>
      <c r="ZB79" s="88"/>
      <c r="ZC79" s="88"/>
      <c r="ZD79" s="88"/>
      <c r="ZE79" s="88"/>
      <c r="ZF79" s="88"/>
      <c r="ZG79" s="88"/>
      <c r="ZH79" s="88"/>
      <c r="ZI79" s="88"/>
      <c r="ZJ79" s="88"/>
      <c r="ZK79" s="88"/>
      <c r="ZL79" s="88"/>
      <c r="ZM79" s="88"/>
      <c r="ZN79" s="88"/>
      <c r="ZO79" s="88"/>
      <c r="ZP79" s="88"/>
      <c r="ZQ79" s="88"/>
      <c r="ZR79" s="88"/>
      <c r="ZS79" s="88"/>
      <c r="ZT79" s="88"/>
      <c r="ZU79" s="88"/>
      <c r="ZV79" s="88"/>
      <c r="ZW79" s="88"/>
      <c r="ZX79" s="88"/>
      <c r="ZY79" s="88"/>
      <c r="ZZ79" s="88"/>
      <c r="AAA79" s="88"/>
      <c r="AAB79" s="88"/>
      <c r="AAC79" s="88"/>
      <c r="AAD79" s="88"/>
      <c r="AAE79" s="88"/>
      <c r="AAF79" s="88"/>
      <c r="AAG79" s="88"/>
      <c r="AAH79" s="88"/>
      <c r="AAI79" s="88"/>
      <c r="AAJ79" s="88"/>
      <c r="AAK79" s="88"/>
      <c r="AAL79" s="88"/>
      <c r="AAM79" s="88"/>
      <c r="AAN79" s="88"/>
      <c r="AAO79" s="88"/>
      <c r="AAP79" s="88"/>
      <c r="AAQ79" s="88"/>
      <c r="AAR79" s="88"/>
      <c r="AAS79" s="88"/>
      <c r="AAT79" s="88"/>
      <c r="AAU79" s="88"/>
      <c r="AAV79" s="88"/>
      <c r="AAW79" s="88"/>
      <c r="AAX79" s="88"/>
      <c r="AAY79" s="88"/>
      <c r="AAZ79" s="88"/>
      <c r="ABA79" s="88"/>
      <c r="ABB79" s="88"/>
      <c r="ABC79" s="88"/>
      <c r="ABD79" s="88"/>
      <c r="ABE79" s="88"/>
      <c r="ABF79" s="88"/>
      <c r="ABG79" s="88"/>
      <c r="ABH79" s="88"/>
      <c r="ABI79" s="88"/>
      <c r="ABJ79" s="88"/>
      <c r="ABK79" s="88"/>
      <c r="ABL79" s="88"/>
      <c r="ABM79" s="88"/>
      <c r="ABN79" s="88"/>
      <c r="ABO79" s="88"/>
      <c r="ABP79" s="88"/>
      <c r="ABQ79" s="88"/>
      <c r="ABR79" s="88"/>
      <c r="ABS79" s="88"/>
      <c r="ABT79" s="88"/>
      <c r="ABU79" s="88"/>
      <c r="ABV79" s="88"/>
      <c r="ABW79" s="88"/>
      <c r="ABX79" s="88"/>
      <c r="ABY79" s="88"/>
      <c r="ABZ79" s="88"/>
      <c r="ACA79" s="88"/>
      <c r="ACB79" s="88"/>
      <c r="ACC79" s="88"/>
      <c r="ACD79" s="88"/>
      <c r="ACE79" s="88"/>
      <c r="ACF79" s="88"/>
      <c r="ACG79" s="88"/>
      <c r="ACH79" s="88"/>
      <c r="ACI79" s="88"/>
      <c r="ACJ79" s="88"/>
      <c r="ACK79" s="88"/>
      <c r="ACL79" s="88"/>
      <c r="ACM79" s="88"/>
      <c r="ACN79" s="88"/>
      <c r="ACO79" s="88"/>
      <c r="ACP79" s="88"/>
      <c r="ACQ79" s="88"/>
      <c r="ACR79" s="88"/>
      <c r="ACS79" s="88"/>
      <c r="ACT79" s="88"/>
      <c r="ACU79" s="88"/>
      <c r="ACV79" s="88"/>
      <c r="ACW79" s="88"/>
      <c r="ACX79" s="88"/>
      <c r="ACY79" s="88"/>
      <c r="ACZ79" s="88"/>
      <c r="ADA79" s="88"/>
      <c r="ADB79" s="88"/>
      <c r="ADC79" s="88"/>
      <c r="ADD79" s="88"/>
      <c r="ADE79" s="88"/>
      <c r="ADF79" s="88"/>
      <c r="ADG79" s="88"/>
      <c r="ADH79" s="88"/>
      <c r="ADI79" s="88"/>
      <c r="ADJ79" s="88"/>
      <c r="ADK79" s="88"/>
      <c r="ADL79" s="88"/>
      <c r="ADM79" s="88"/>
      <c r="ADN79" s="88"/>
      <c r="ADO79" s="88"/>
      <c r="ADP79" s="88"/>
      <c r="ADQ79" s="88"/>
      <c r="ADR79" s="88"/>
      <c r="ADS79" s="88"/>
      <c r="ADT79" s="88"/>
      <c r="ADU79" s="88"/>
      <c r="ADV79" s="88"/>
      <c r="ADW79" s="88"/>
      <c r="ADX79" s="88"/>
      <c r="ADY79" s="88"/>
      <c r="ADZ79" s="88"/>
      <c r="AEA79" s="88"/>
      <c r="AEB79" s="88"/>
      <c r="AEC79" s="88"/>
      <c r="AED79" s="88"/>
      <c r="AEE79" s="88"/>
      <c r="AEF79" s="88"/>
      <c r="AEG79" s="88"/>
      <c r="AEH79" s="88"/>
      <c r="AEI79" s="88"/>
      <c r="AEJ79" s="88"/>
      <c r="AEK79" s="88"/>
      <c r="AEL79" s="88"/>
      <c r="AEM79" s="88"/>
      <c r="AEN79" s="88"/>
      <c r="AEO79" s="88"/>
      <c r="AEP79" s="88"/>
      <c r="AEQ79" s="88"/>
      <c r="AER79" s="88"/>
      <c r="AES79" s="88"/>
      <c r="AET79" s="88"/>
      <c r="AEU79" s="88"/>
      <c r="AEV79" s="88"/>
      <c r="AEW79" s="88"/>
      <c r="AEX79" s="88"/>
      <c r="AEY79" s="88"/>
      <c r="AEZ79" s="88"/>
      <c r="AFA79" s="88"/>
      <c r="AFB79" s="88"/>
      <c r="AFC79" s="88"/>
      <c r="AFD79" s="88"/>
      <c r="AFE79" s="88"/>
      <c r="AFF79" s="88"/>
      <c r="AFG79" s="88"/>
      <c r="AFH79" s="88"/>
      <c r="AFI79" s="88"/>
      <c r="AFJ79" s="88"/>
      <c r="AFK79" s="88"/>
      <c r="AFL79" s="88"/>
      <c r="AFM79" s="88"/>
      <c r="AFN79" s="88"/>
      <c r="AFO79" s="88"/>
      <c r="AFP79" s="88"/>
      <c r="AFQ79" s="88"/>
      <c r="AFR79" s="88"/>
      <c r="AFS79" s="88"/>
      <c r="AFT79" s="88"/>
      <c r="AFU79" s="88"/>
      <c r="AFV79" s="88"/>
      <c r="AFW79" s="88"/>
      <c r="AFX79" s="88"/>
      <c r="AFY79" s="88"/>
      <c r="AFZ79" s="88"/>
      <c r="AGA79" s="88"/>
      <c r="AGB79" s="88"/>
      <c r="AGC79" s="88"/>
      <c r="AGD79" s="88"/>
      <c r="AGE79" s="88"/>
      <c r="AGF79" s="88"/>
      <c r="AGG79" s="88"/>
      <c r="AGH79" s="88"/>
      <c r="AGI79" s="88"/>
      <c r="AGJ79" s="88"/>
      <c r="AGK79" s="88"/>
      <c r="AGL79" s="88"/>
      <c r="AGM79" s="88"/>
      <c r="AGN79" s="88"/>
      <c r="AGO79" s="88"/>
      <c r="AGP79" s="88"/>
      <c r="AGQ79" s="88"/>
      <c r="AGR79" s="88"/>
      <c r="AGS79" s="88"/>
      <c r="AGT79" s="88"/>
      <c r="AGU79" s="88"/>
      <c r="AGV79" s="88"/>
      <c r="AGW79" s="88"/>
      <c r="AGX79" s="88"/>
      <c r="AGY79" s="88"/>
      <c r="AGZ79" s="88"/>
      <c r="AHA79" s="88"/>
      <c r="AHB79" s="88"/>
      <c r="AHC79" s="88"/>
      <c r="AHD79" s="88"/>
      <c r="AHE79" s="88"/>
      <c r="AHF79" s="88"/>
      <c r="AHG79" s="88"/>
      <c r="AHH79" s="88"/>
      <c r="AHI79" s="88"/>
      <c r="AHJ79" s="88"/>
      <c r="AHK79" s="88"/>
      <c r="AHL79" s="88"/>
      <c r="AHM79" s="88"/>
      <c r="AHN79" s="88"/>
      <c r="AHO79" s="88"/>
      <c r="AHP79" s="88"/>
      <c r="AHQ79" s="88"/>
      <c r="AHR79" s="88"/>
      <c r="AHS79" s="88"/>
      <c r="AHT79" s="88"/>
      <c r="AHU79" s="88"/>
      <c r="AHV79" s="88"/>
      <c r="AHW79" s="88"/>
      <c r="AHX79" s="88"/>
      <c r="AHY79" s="88"/>
      <c r="AHZ79" s="88"/>
      <c r="AIA79" s="88"/>
      <c r="AIB79" s="88"/>
      <c r="AIC79" s="88"/>
      <c r="AID79" s="88"/>
      <c r="AIE79" s="88"/>
      <c r="AIF79" s="88"/>
      <c r="AIG79" s="88"/>
      <c r="AIH79" s="88"/>
      <c r="AII79" s="88"/>
      <c r="AIJ79" s="88"/>
      <c r="AIK79" s="88"/>
      <c r="AIL79" s="88"/>
      <c r="AIM79" s="88"/>
      <c r="AIN79" s="88"/>
      <c r="AIO79" s="88"/>
      <c r="AIP79" s="88"/>
      <c r="AIQ79" s="88"/>
      <c r="AIR79" s="88"/>
      <c r="AIS79" s="88"/>
      <c r="AIT79" s="88"/>
      <c r="AIU79" s="88"/>
      <c r="AIV79" s="88"/>
      <c r="AIW79" s="88"/>
      <c r="AIX79" s="88"/>
      <c r="AIY79" s="88"/>
      <c r="AIZ79" s="88"/>
      <c r="AJA79" s="88"/>
      <c r="AJB79" s="88"/>
      <c r="AJC79" s="88"/>
      <c r="AJD79" s="88"/>
      <c r="AJE79" s="88"/>
      <c r="AJF79" s="88"/>
      <c r="AJG79" s="88"/>
      <c r="AJH79" s="88"/>
      <c r="AJI79" s="88"/>
      <c r="AJJ79" s="88"/>
      <c r="AJK79" s="88"/>
      <c r="AJL79" s="88"/>
      <c r="AJM79" s="88"/>
      <c r="AJN79" s="88"/>
      <c r="AJO79" s="88"/>
      <c r="AJP79" s="88"/>
      <c r="AJQ79" s="88"/>
      <c r="AJR79" s="88"/>
      <c r="AJS79" s="88"/>
      <c r="AJT79" s="88"/>
      <c r="AJU79" s="88"/>
      <c r="AJV79" s="88"/>
      <c r="AJW79" s="88"/>
      <c r="AJX79" s="88"/>
      <c r="AJY79" s="88"/>
      <c r="AJZ79" s="88"/>
      <c r="AKA79" s="88"/>
      <c r="AKB79" s="88"/>
      <c r="AKC79" s="88"/>
      <c r="AKD79" s="88"/>
      <c r="AKE79" s="88"/>
      <c r="AKF79" s="88"/>
      <c r="AKG79" s="88"/>
      <c r="AKH79" s="88"/>
      <c r="AKI79" s="88"/>
      <c r="AKJ79" s="88"/>
      <c r="AKK79" s="88"/>
      <c r="AKL79" s="88"/>
      <c r="AKM79" s="88"/>
      <c r="AKN79" s="88"/>
      <c r="AKO79" s="88"/>
      <c r="AKP79" s="88"/>
      <c r="AKQ79" s="88"/>
      <c r="AKR79" s="88"/>
      <c r="AKS79" s="88"/>
      <c r="AKT79" s="88"/>
      <c r="AKU79" s="88"/>
      <c r="AKV79" s="88"/>
      <c r="AKW79" s="88"/>
      <c r="AKX79" s="88"/>
      <c r="AKY79" s="88"/>
      <c r="AKZ79" s="88"/>
      <c r="ALA79" s="88"/>
      <c r="ALB79" s="88"/>
      <c r="ALC79" s="88"/>
      <c r="ALD79" s="88"/>
      <c r="ALE79" s="88"/>
      <c r="ALF79" s="88"/>
      <c r="ALG79" s="88"/>
      <c r="ALH79" s="88"/>
      <c r="ALI79" s="88"/>
      <c r="ALJ79" s="88"/>
      <c r="ALK79" s="88"/>
      <c r="ALL79" s="88"/>
      <c r="ALM79" s="88"/>
      <c r="ALN79" s="88"/>
      <c r="ALO79" s="88"/>
      <c r="ALP79" s="88"/>
      <c r="ALQ79" s="88"/>
      <c r="ALR79" s="88"/>
      <c r="ALS79" s="88"/>
      <c r="ALT79" s="88"/>
      <c r="ALU79" s="88"/>
      <c r="ALV79" s="88"/>
      <c r="ALW79" s="88"/>
      <c r="ALX79" s="88"/>
      <c r="ALY79" s="88"/>
    </row>
    <row r="80" spans="1:16380" ht="71.25" customHeight="1" x14ac:dyDescent="0.25">
      <c r="A80" s="69" t="s">
        <v>292</v>
      </c>
      <c r="B80" s="67" t="s">
        <v>293</v>
      </c>
      <c r="C80" s="69" t="s">
        <v>294</v>
      </c>
      <c r="D80" s="79" t="s">
        <v>21</v>
      </c>
      <c r="E80" s="64" t="s">
        <v>19</v>
      </c>
      <c r="F80" s="71" t="s">
        <v>295</v>
      </c>
      <c r="G80" s="50"/>
      <c r="H80" s="59">
        <v>0</v>
      </c>
      <c r="I80" s="93">
        <v>8471</v>
      </c>
    </row>
    <row r="81" spans="1:16380" s="89" customFormat="1" ht="90" x14ac:dyDescent="0.25">
      <c r="A81" s="69" t="s">
        <v>272</v>
      </c>
      <c r="B81" s="69" t="s">
        <v>268</v>
      </c>
      <c r="C81" s="69" t="s">
        <v>269</v>
      </c>
      <c r="D81" s="69" t="s">
        <v>270</v>
      </c>
      <c r="E81" s="69" t="s">
        <v>19</v>
      </c>
      <c r="F81" s="69" t="s">
        <v>271</v>
      </c>
      <c r="G81" s="69"/>
      <c r="H81" s="90">
        <f>3036+1897.5</f>
        <v>4933.5</v>
      </c>
      <c r="I81" s="59">
        <f>1328.25+1897.5+1897.5+2087.25+1884.2+1907.85+759+3221.8+1328.25+1897.5+1518+2087.25</f>
        <v>21814.350000000002</v>
      </c>
      <c r="J81" s="3"/>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c r="IW81" s="88"/>
      <c r="IX81" s="88"/>
      <c r="IY81" s="88"/>
      <c r="IZ81" s="88"/>
      <c r="JA81" s="88"/>
      <c r="JB81" s="88"/>
      <c r="JC81" s="88"/>
      <c r="JD81" s="88"/>
      <c r="JE81" s="88"/>
      <c r="JF81" s="88"/>
      <c r="JG81" s="88"/>
      <c r="JH81" s="88"/>
      <c r="JI81" s="88"/>
      <c r="JJ81" s="88"/>
      <c r="JK81" s="88"/>
      <c r="JL81" s="88"/>
      <c r="JM81" s="88"/>
      <c r="JN81" s="88"/>
      <c r="JO81" s="88"/>
      <c r="JP81" s="88"/>
      <c r="JQ81" s="88"/>
      <c r="JR81" s="88"/>
      <c r="JS81" s="88"/>
      <c r="JT81" s="88"/>
      <c r="JU81" s="88"/>
      <c r="JV81" s="88"/>
      <c r="JW81" s="88"/>
      <c r="JX81" s="88"/>
      <c r="JY81" s="88"/>
      <c r="JZ81" s="88"/>
      <c r="KA81" s="88"/>
      <c r="KB81" s="88"/>
      <c r="KC81" s="88"/>
      <c r="KD81" s="88"/>
      <c r="KE81" s="88"/>
      <c r="KF81" s="88"/>
      <c r="KG81" s="88"/>
      <c r="KH81" s="88"/>
      <c r="KI81" s="88"/>
      <c r="KJ81" s="88"/>
      <c r="KK81" s="88"/>
      <c r="KL81" s="88"/>
      <c r="KM81" s="88"/>
      <c r="KN81" s="88"/>
      <c r="KO81" s="88"/>
      <c r="KP81" s="88"/>
      <c r="KQ81" s="88"/>
      <c r="KR81" s="88"/>
      <c r="KS81" s="88"/>
      <c r="KT81" s="88"/>
      <c r="KU81" s="88"/>
      <c r="KV81" s="88"/>
      <c r="KW81" s="88"/>
      <c r="KX81" s="88"/>
      <c r="KY81" s="88"/>
      <c r="KZ81" s="88"/>
      <c r="LA81" s="88"/>
      <c r="LB81" s="88"/>
      <c r="LC81" s="88"/>
      <c r="LD81" s="88"/>
      <c r="LE81" s="88"/>
      <c r="LF81" s="88"/>
      <c r="LG81" s="88"/>
      <c r="LH81" s="88"/>
      <c r="LI81" s="88"/>
      <c r="LJ81" s="88"/>
      <c r="LK81" s="88"/>
      <c r="LL81" s="88"/>
      <c r="LM81" s="88"/>
      <c r="LN81" s="88"/>
      <c r="LO81" s="88"/>
      <c r="LP81" s="88"/>
      <c r="LQ81" s="88"/>
      <c r="LR81" s="88"/>
      <c r="LS81" s="88"/>
      <c r="LT81" s="88"/>
      <c r="LU81" s="88"/>
      <c r="LV81" s="88"/>
      <c r="LW81" s="88"/>
      <c r="LX81" s="88"/>
      <c r="LY81" s="88"/>
      <c r="LZ81" s="88"/>
      <c r="MA81" s="88"/>
      <c r="MB81" s="88"/>
      <c r="MC81" s="88"/>
      <c r="MD81" s="88"/>
      <c r="ME81" s="88"/>
      <c r="MF81" s="88"/>
      <c r="MG81" s="88"/>
      <c r="MH81" s="88"/>
      <c r="MI81" s="88"/>
      <c r="MJ81" s="88"/>
      <c r="MK81" s="88"/>
      <c r="ML81" s="88"/>
      <c r="MM81" s="88"/>
      <c r="MN81" s="88"/>
      <c r="MO81" s="88"/>
      <c r="MP81" s="88"/>
      <c r="MQ81" s="88"/>
      <c r="MR81" s="88"/>
      <c r="MS81" s="88"/>
      <c r="MT81" s="88"/>
      <c r="MU81" s="88"/>
      <c r="MV81" s="88"/>
      <c r="MW81" s="88"/>
      <c r="MX81" s="88"/>
      <c r="MY81" s="88"/>
      <c r="MZ81" s="88"/>
      <c r="NA81" s="88"/>
      <c r="NB81" s="88"/>
      <c r="NC81" s="88"/>
      <c r="ND81" s="88"/>
      <c r="NE81" s="88"/>
      <c r="NF81" s="88"/>
      <c r="NG81" s="88"/>
      <c r="NH81" s="88"/>
      <c r="NI81" s="88"/>
      <c r="NJ81" s="88"/>
      <c r="NK81" s="88"/>
      <c r="NL81" s="88"/>
      <c r="NM81" s="88"/>
      <c r="NN81" s="88"/>
      <c r="NO81" s="88"/>
      <c r="NP81" s="88"/>
      <c r="NQ81" s="88"/>
      <c r="NR81" s="88"/>
      <c r="NS81" s="88"/>
      <c r="NT81" s="88"/>
      <c r="NU81" s="88"/>
      <c r="NV81" s="88"/>
      <c r="NW81" s="88"/>
      <c r="NX81" s="88"/>
      <c r="NY81" s="88"/>
      <c r="NZ81" s="88"/>
      <c r="OA81" s="88"/>
      <c r="OB81" s="88"/>
      <c r="OC81" s="88"/>
      <c r="OD81" s="88"/>
      <c r="OE81" s="88"/>
      <c r="OF81" s="88"/>
      <c r="OG81" s="88"/>
      <c r="OH81" s="88"/>
      <c r="OI81" s="88"/>
      <c r="OJ81" s="88"/>
      <c r="OK81" s="88"/>
      <c r="OL81" s="88"/>
      <c r="OM81" s="88"/>
      <c r="ON81" s="88"/>
      <c r="OO81" s="88"/>
      <c r="OP81" s="88"/>
      <c r="OQ81" s="88"/>
      <c r="OR81" s="88"/>
      <c r="OS81" s="88"/>
      <c r="OT81" s="88"/>
      <c r="OU81" s="88"/>
      <c r="OV81" s="88"/>
      <c r="OW81" s="88"/>
      <c r="OX81" s="88"/>
      <c r="OY81" s="88"/>
      <c r="OZ81" s="88"/>
      <c r="PA81" s="88"/>
      <c r="PB81" s="88"/>
      <c r="PC81" s="88"/>
      <c r="PD81" s="88"/>
      <c r="PE81" s="88"/>
      <c r="PF81" s="88"/>
      <c r="PG81" s="88"/>
      <c r="PH81" s="88"/>
      <c r="PI81" s="88"/>
      <c r="PJ81" s="88"/>
      <c r="PK81" s="88"/>
      <c r="PL81" s="88"/>
      <c r="PM81" s="88"/>
      <c r="PN81" s="88"/>
      <c r="PO81" s="88"/>
      <c r="PP81" s="88"/>
      <c r="PQ81" s="88"/>
      <c r="PR81" s="88"/>
      <c r="PS81" s="88"/>
      <c r="PT81" s="88"/>
      <c r="PU81" s="88"/>
      <c r="PV81" s="88"/>
      <c r="PW81" s="88"/>
      <c r="PX81" s="88"/>
      <c r="PY81" s="88"/>
      <c r="PZ81" s="88"/>
      <c r="QA81" s="88"/>
      <c r="QB81" s="88"/>
      <c r="QC81" s="88"/>
      <c r="QD81" s="88"/>
      <c r="QE81" s="88"/>
      <c r="QF81" s="88"/>
      <c r="QG81" s="88"/>
      <c r="QH81" s="88"/>
      <c r="QI81" s="88"/>
      <c r="QJ81" s="88"/>
      <c r="QK81" s="88"/>
      <c r="QL81" s="88"/>
      <c r="QM81" s="88"/>
      <c r="QN81" s="88"/>
      <c r="QO81" s="88"/>
      <c r="QP81" s="88"/>
      <c r="QQ81" s="88"/>
      <c r="QR81" s="88"/>
      <c r="QS81" s="88"/>
      <c r="QT81" s="88"/>
      <c r="QU81" s="88"/>
      <c r="QV81" s="88"/>
      <c r="QW81" s="88"/>
      <c r="QX81" s="88"/>
      <c r="QY81" s="88"/>
      <c r="QZ81" s="88"/>
      <c r="RA81" s="88"/>
      <c r="RB81" s="88"/>
      <c r="RC81" s="88"/>
      <c r="RD81" s="88"/>
      <c r="RE81" s="88"/>
      <c r="RF81" s="88"/>
      <c r="RG81" s="88"/>
      <c r="RH81" s="88"/>
      <c r="RI81" s="88"/>
      <c r="RJ81" s="88"/>
      <c r="RK81" s="88"/>
      <c r="RL81" s="88"/>
      <c r="RM81" s="88"/>
      <c r="RN81" s="88"/>
      <c r="RO81" s="88"/>
      <c r="RP81" s="88"/>
      <c r="RQ81" s="88"/>
      <c r="RR81" s="88"/>
      <c r="RS81" s="88"/>
      <c r="RT81" s="88"/>
      <c r="RU81" s="88"/>
      <c r="RV81" s="88"/>
      <c r="RW81" s="88"/>
      <c r="RX81" s="88"/>
      <c r="RY81" s="88"/>
      <c r="RZ81" s="88"/>
      <c r="SA81" s="88"/>
      <c r="SB81" s="88"/>
      <c r="SC81" s="88"/>
      <c r="SD81" s="88"/>
      <c r="SE81" s="88"/>
      <c r="SF81" s="88"/>
      <c r="SG81" s="88"/>
      <c r="SH81" s="88"/>
      <c r="SI81" s="88"/>
      <c r="SJ81" s="88"/>
      <c r="SK81" s="88"/>
      <c r="SL81" s="88"/>
      <c r="SM81" s="88"/>
      <c r="SN81" s="88"/>
      <c r="SO81" s="88"/>
      <c r="SP81" s="88"/>
      <c r="SQ81" s="88"/>
      <c r="SR81" s="88"/>
      <c r="SS81" s="88"/>
      <c r="ST81" s="88"/>
      <c r="SU81" s="88"/>
      <c r="SV81" s="88"/>
      <c r="SW81" s="88"/>
      <c r="SX81" s="88"/>
      <c r="SY81" s="88"/>
      <c r="SZ81" s="88"/>
      <c r="TA81" s="88"/>
      <c r="TB81" s="88"/>
      <c r="TC81" s="88"/>
      <c r="TD81" s="88"/>
      <c r="TE81" s="88"/>
      <c r="TF81" s="88"/>
      <c r="TG81" s="88"/>
      <c r="TH81" s="88"/>
      <c r="TI81" s="88"/>
      <c r="TJ81" s="88"/>
      <c r="TK81" s="88"/>
      <c r="TL81" s="88"/>
      <c r="TM81" s="88"/>
      <c r="TN81" s="88"/>
      <c r="TO81" s="88"/>
      <c r="TP81" s="88"/>
      <c r="TQ81" s="88"/>
      <c r="TR81" s="88"/>
      <c r="TS81" s="88"/>
      <c r="TT81" s="88"/>
      <c r="TU81" s="88"/>
      <c r="TV81" s="88"/>
      <c r="TW81" s="88"/>
      <c r="TX81" s="88"/>
      <c r="TY81" s="88"/>
      <c r="TZ81" s="88"/>
      <c r="UA81" s="88"/>
      <c r="UB81" s="88"/>
      <c r="UC81" s="88"/>
      <c r="UD81" s="88"/>
      <c r="UE81" s="88"/>
      <c r="UF81" s="88"/>
      <c r="UG81" s="88"/>
      <c r="UH81" s="88"/>
      <c r="UI81" s="88"/>
      <c r="UJ81" s="88"/>
      <c r="UK81" s="88"/>
      <c r="UL81" s="88"/>
      <c r="UM81" s="88"/>
      <c r="UN81" s="88"/>
      <c r="UO81" s="88"/>
      <c r="UP81" s="88"/>
      <c r="UQ81" s="88"/>
      <c r="UR81" s="88"/>
      <c r="US81" s="88"/>
      <c r="UT81" s="88"/>
      <c r="UU81" s="88"/>
      <c r="UV81" s="88"/>
      <c r="UW81" s="88"/>
      <c r="UX81" s="88"/>
      <c r="UY81" s="88"/>
      <c r="UZ81" s="88"/>
      <c r="VA81" s="88"/>
      <c r="VB81" s="88"/>
      <c r="VC81" s="88"/>
      <c r="VD81" s="88"/>
      <c r="VE81" s="88"/>
      <c r="VF81" s="88"/>
      <c r="VG81" s="88"/>
      <c r="VH81" s="88"/>
      <c r="VI81" s="88"/>
      <c r="VJ81" s="88"/>
      <c r="VK81" s="88"/>
      <c r="VL81" s="88"/>
      <c r="VM81" s="88"/>
      <c r="VN81" s="88"/>
      <c r="VO81" s="88"/>
      <c r="VP81" s="88"/>
      <c r="VQ81" s="88"/>
      <c r="VR81" s="88"/>
      <c r="VS81" s="88"/>
      <c r="VT81" s="88"/>
      <c r="VU81" s="88"/>
      <c r="VV81" s="88"/>
      <c r="VW81" s="88"/>
      <c r="VX81" s="88"/>
      <c r="VY81" s="88"/>
      <c r="VZ81" s="88"/>
      <c r="WA81" s="88"/>
      <c r="WB81" s="88"/>
      <c r="WC81" s="88"/>
      <c r="WD81" s="88"/>
      <c r="WE81" s="88"/>
      <c r="WF81" s="88"/>
      <c r="WG81" s="88"/>
      <c r="WH81" s="88"/>
      <c r="WI81" s="88"/>
      <c r="WJ81" s="88"/>
      <c r="WK81" s="88"/>
      <c r="WL81" s="88"/>
      <c r="WM81" s="88"/>
      <c r="WN81" s="88"/>
      <c r="WO81" s="88"/>
      <c r="WP81" s="88"/>
      <c r="WQ81" s="88"/>
      <c r="WR81" s="88"/>
      <c r="WS81" s="88"/>
      <c r="WT81" s="88"/>
      <c r="WU81" s="88"/>
      <c r="WV81" s="88"/>
      <c r="WW81" s="88"/>
      <c r="WX81" s="88"/>
      <c r="WY81" s="88"/>
      <c r="WZ81" s="88"/>
      <c r="XA81" s="88"/>
      <c r="XB81" s="88"/>
      <c r="XC81" s="88"/>
      <c r="XD81" s="88"/>
      <c r="XE81" s="88"/>
      <c r="XF81" s="88"/>
      <c r="XG81" s="88"/>
      <c r="XH81" s="88"/>
      <c r="XI81" s="88"/>
      <c r="XJ81" s="88"/>
      <c r="XK81" s="88"/>
      <c r="XL81" s="88"/>
      <c r="XM81" s="88"/>
      <c r="XN81" s="88"/>
      <c r="XO81" s="88"/>
      <c r="XP81" s="88"/>
      <c r="XQ81" s="88"/>
      <c r="XR81" s="88"/>
      <c r="XS81" s="88"/>
      <c r="XT81" s="88"/>
      <c r="XU81" s="88"/>
      <c r="XV81" s="88"/>
      <c r="XW81" s="88"/>
      <c r="XX81" s="88"/>
      <c r="XY81" s="88"/>
      <c r="XZ81" s="88"/>
      <c r="YA81" s="88"/>
      <c r="YB81" s="88"/>
      <c r="YC81" s="88"/>
      <c r="YD81" s="88"/>
      <c r="YE81" s="88"/>
      <c r="YF81" s="88"/>
      <c r="YG81" s="88"/>
      <c r="YH81" s="88"/>
      <c r="YI81" s="88"/>
      <c r="YJ81" s="88"/>
      <c r="YK81" s="88"/>
      <c r="YL81" s="88"/>
      <c r="YM81" s="88"/>
      <c r="YN81" s="88"/>
      <c r="YO81" s="88"/>
      <c r="YP81" s="88"/>
      <c r="YQ81" s="88"/>
      <c r="YR81" s="88"/>
      <c r="YS81" s="88"/>
      <c r="YT81" s="88"/>
      <c r="YU81" s="88"/>
      <c r="YV81" s="88"/>
      <c r="YW81" s="88"/>
      <c r="YX81" s="88"/>
      <c r="YY81" s="88"/>
      <c r="YZ81" s="88"/>
      <c r="ZA81" s="88"/>
      <c r="ZB81" s="88"/>
      <c r="ZC81" s="88"/>
      <c r="ZD81" s="88"/>
      <c r="ZE81" s="88"/>
      <c r="ZF81" s="88"/>
      <c r="ZG81" s="88"/>
      <c r="ZH81" s="88"/>
      <c r="ZI81" s="88"/>
      <c r="ZJ81" s="88"/>
      <c r="ZK81" s="88"/>
      <c r="ZL81" s="88"/>
      <c r="ZM81" s="88"/>
      <c r="ZN81" s="88"/>
      <c r="ZO81" s="88"/>
      <c r="ZP81" s="88"/>
      <c r="ZQ81" s="88"/>
      <c r="ZR81" s="88"/>
      <c r="ZS81" s="88"/>
      <c r="ZT81" s="88"/>
      <c r="ZU81" s="88"/>
      <c r="ZV81" s="88"/>
      <c r="ZW81" s="88"/>
      <c r="ZX81" s="88"/>
      <c r="ZY81" s="88"/>
      <c r="ZZ81" s="88"/>
      <c r="AAA81" s="88"/>
      <c r="AAB81" s="88"/>
      <c r="AAC81" s="88"/>
      <c r="AAD81" s="88"/>
      <c r="AAE81" s="88"/>
      <c r="AAF81" s="88"/>
      <c r="AAG81" s="88"/>
      <c r="AAH81" s="88"/>
      <c r="AAI81" s="88"/>
      <c r="AAJ81" s="88"/>
      <c r="AAK81" s="88"/>
      <c r="AAL81" s="88"/>
      <c r="AAM81" s="88"/>
      <c r="AAN81" s="88"/>
      <c r="AAO81" s="88"/>
      <c r="AAP81" s="88"/>
      <c r="AAQ81" s="88"/>
      <c r="AAR81" s="88"/>
      <c r="AAS81" s="88"/>
      <c r="AAT81" s="88"/>
      <c r="AAU81" s="88"/>
      <c r="AAV81" s="88"/>
      <c r="AAW81" s="88"/>
      <c r="AAX81" s="88"/>
      <c r="AAY81" s="88"/>
      <c r="AAZ81" s="88"/>
      <c r="ABA81" s="88"/>
      <c r="ABB81" s="88"/>
      <c r="ABC81" s="88"/>
      <c r="ABD81" s="88"/>
      <c r="ABE81" s="88"/>
      <c r="ABF81" s="88"/>
      <c r="ABG81" s="88"/>
      <c r="ABH81" s="88"/>
      <c r="ABI81" s="88"/>
      <c r="ABJ81" s="88"/>
      <c r="ABK81" s="88"/>
      <c r="ABL81" s="88"/>
      <c r="ABM81" s="88"/>
      <c r="ABN81" s="88"/>
      <c r="ABO81" s="88"/>
      <c r="ABP81" s="88"/>
      <c r="ABQ81" s="88"/>
      <c r="ABR81" s="88"/>
      <c r="ABS81" s="88"/>
      <c r="ABT81" s="88"/>
      <c r="ABU81" s="88"/>
      <c r="ABV81" s="88"/>
      <c r="ABW81" s="88"/>
      <c r="ABX81" s="88"/>
      <c r="ABY81" s="88"/>
      <c r="ABZ81" s="88"/>
      <c r="ACA81" s="88"/>
      <c r="ACB81" s="88"/>
      <c r="ACC81" s="88"/>
      <c r="ACD81" s="88"/>
      <c r="ACE81" s="88"/>
      <c r="ACF81" s="88"/>
      <c r="ACG81" s="88"/>
      <c r="ACH81" s="88"/>
      <c r="ACI81" s="88"/>
      <c r="ACJ81" s="88"/>
      <c r="ACK81" s="88"/>
      <c r="ACL81" s="88"/>
      <c r="ACM81" s="88"/>
      <c r="ACN81" s="88"/>
      <c r="ACO81" s="88"/>
      <c r="ACP81" s="88"/>
      <c r="ACQ81" s="88"/>
      <c r="ACR81" s="88"/>
      <c r="ACS81" s="88"/>
      <c r="ACT81" s="88"/>
      <c r="ACU81" s="88"/>
      <c r="ACV81" s="88"/>
      <c r="ACW81" s="88"/>
      <c r="ACX81" s="88"/>
      <c r="ACY81" s="88"/>
      <c r="ACZ81" s="88"/>
      <c r="ADA81" s="88"/>
      <c r="ADB81" s="88"/>
      <c r="ADC81" s="88"/>
      <c r="ADD81" s="88"/>
      <c r="ADE81" s="88"/>
      <c r="ADF81" s="88"/>
      <c r="ADG81" s="88"/>
      <c r="ADH81" s="88"/>
      <c r="ADI81" s="88"/>
      <c r="ADJ81" s="88"/>
      <c r="ADK81" s="88"/>
      <c r="ADL81" s="88"/>
      <c r="ADM81" s="88"/>
      <c r="ADN81" s="88"/>
      <c r="ADO81" s="88"/>
      <c r="ADP81" s="88"/>
      <c r="ADQ81" s="88"/>
      <c r="ADR81" s="88"/>
      <c r="ADS81" s="88"/>
      <c r="ADT81" s="88"/>
      <c r="ADU81" s="88"/>
      <c r="ADV81" s="88"/>
      <c r="ADW81" s="88"/>
      <c r="ADX81" s="88"/>
      <c r="ADY81" s="88"/>
      <c r="ADZ81" s="88"/>
      <c r="AEA81" s="88"/>
      <c r="AEB81" s="88"/>
      <c r="AEC81" s="88"/>
      <c r="AED81" s="88"/>
      <c r="AEE81" s="88"/>
      <c r="AEF81" s="88"/>
      <c r="AEG81" s="88"/>
      <c r="AEH81" s="88"/>
      <c r="AEI81" s="88"/>
      <c r="AEJ81" s="88"/>
      <c r="AEK81" s="88"/>
      <c r="AEL81" s="88"/>
      <c r="AEM81" s="88"/>
      <c r="AEN81" s="88"/>
      <c r="AEO81" s="88"/>
      <c r="AEP81" s="88"/>
      <c r="AEQ81" s="88"/>
      <c r="AER81" s="88"/>
      <c r="AES81" s="88"/>
      <c r="AET81" s="88"/>
      <c r="AEU81" s="88"/>
      <c r="AEV81" s="88"/>
      <c r="AEW81" s="88"/>
      <c r="AEX81" s="88"/>
      <c r="AEY81" s="88"/>
      <c r="AEZ81" s="88"/>
      <c r="AFA81" s="88"/>
      <c r="AFB81" s="88"/>
      <c r="AFC81" s="88"/>
      <c r="AFD81" s="88"/>
      <c r="AFE81" s="88"/>
      <c r="AFF81" s="88"/>
      <c r="AFG81" s="88"/>
      <c r="AFH81" s="88"/>
      <c r="AFI81" s="88"/>
      <c r="AFJ81" s="88"/>
      <c r="AFK81" s="88"/>
      <c r="AFL81" s="88"/>
      <c r="AFM81" s="88"/>
      <c r="AFN81" s="88"/>
      <c r="AFO81" s="88"/>
      <c r="AFP81" s="88"/>
      <c r="AFQ81" s="88"/>
      <c r="AFR81" s="88"/>
      <c r="AFS81" s="88"/>
      <c r="AFT81" s="88"/>
      <c r="AFU81" s="88"/>
      <c r="AFV81" s="88"/>
      <c r="AFW81" s="88"/>
      <c r="AFX81" s="88"/>
      <c r="AFY81" s="88"/>
      <c r="AFZ81" s="88"/>
      <c r="AGA81" s="88"/>
      <c r="AGB81" s="88"/>
      <c r="AGC81" s="88"/>
      <c r="AGD81" s="88"/>
      <c r="AGE81" s="88"/>
      <c r="AGF81" s="88"/>
      <c r="AGG81" s="88"/>
      <c r="AGH81" s="88"/>
      <c r="AGI81" s="88"/>
      <c r="AGJ81" s="88"/>
      <c r="AGK81" s="88"/>
      <c r="AGL81" s="88"/>
      <c r="AGM81" s="88"/>
      <c r="AGN81" s="88"/>
      <c r="AGO81" s="88"/>
      <c r="AGP81" s="88"/>
      <c r="AGQ81" s="88"/>
      <c r="AGR81" s="88"/>
      <c r="AGS81" s="88"/>
      <c r="AGT81" s="88"/>
      <c r="AGU81" s="88"/>
      <c r="AGV81" s="88"/>
      <c r="AGW81" s="88"/>
      <c r="AGX81" s="88"/>
      <c r="AGY81" s="88"/>
      <c r="AGZ81" s="88"/>
      <c r="AHA81" s="88"/>
      <c r="AHB81" s="88"/>
      <c r="AHC81" s="88"/>
      <c r="AHD81" s="88"/>
      <c r="AHE81" s="88"/>
      <c r="AHF81" s="88"/>
      <c r="AHG81" s="88"/>
      <c r="AHH81" s="88"/>
      <c r="AHI81" s="88"/>
      <c r="AHJ81" s="88"/>
      <c r="AHK81" s="88"/>
      <c r="AHL81" s="88"/>
      <c r="AHM81" s="88"/>
      <c r="AHN81" s="88"/>
      <c r="AHO81" s="88"/>
      <c r="AHP81" s="88"/>
      <c r="AHQ81" s="88"/>
      <c r="AHR81" s="88"/>
      <c r="AHS81" s="88"/>
      <c r="AHT81" s="88"/>
      <c r="AHU81" s="88"/>
      <c r="AHV81" s="88"/>
      <c r="AHW81" s="88"/>
      <c r="AHX81" s="88"/>
      <c r="AHY81" s="88"/>
      <c r="AHZ81" s="88"/>
      <c r="AIA81" s="88"/>
      <c r="AIB81" s="88"/>
      <c r="AIC81" s="88"/>
      <c r="AID81" s="88"/>
      <c r="AIE81" s="88"/>
      <c r="AIF81" s="88"/>
      <c r="AIG81" s="88"/>
      <c r="AIH81" s="88"/>
      <c r="AII81" s="88"/>
      <c r="AIJ81" s="88"/>
      <c r="AIK81" s="88"/>
      <c r="AIL81" s="88"/>
      <c r="AIM81" s="88"/>
      <c r="AIN81" s="88"/>
      <c r="AIO81" s="88"/>
      <c r="AIP81" s="88"/>
      <c r="AIQ81" s="88"/>
      <c r="AIR81" s="88"/>
      <c r="AIS81" s="88"/>
      <c r="AIT81" s="88"/>
      <c r="AIU81" s="88"/>
      <c r="AIV81" s="88"/>
      <c r="AIW81" s="88"/>
      <c r="AIX81" s="88"/>
      <c r="AIY81" s="88"/>
      <c r="AIZ81" s="88"/>
      <c r="AJA81" s="88"/>
      <c r="AJB81" s="88"/>
      <c r="AJC81" s="88"/>
      <c r="AJD81" s="88"/>
      <c r="AJE81" s="88"/>
      <c r="AJF81" s="88"/>
      <c r="AJG81" s="88"/>
      <c r="AJH81" s="88"/>
      <c r="AJI81" s="88"/>
      <c r="AJJ81" s="88"/>
      <c r="AJK81" s="88"/>
      <c r="AJL81" s="88"/>
      <c r="AJM81" s="88"/>
      <c r="AJN81" s="88"/>
      <c r="AJO81" s="88"/>
      <c r="AJP81" s="88"/>
      <c r="AJQ81" s="88"/>
      <c r="AJR81" s="88"/>
      <c r="AJS81" s="88"/>
      <c r="AJT81" s="88"/>
      <c r="AJU81" s="88"/>
      <c r="AJV81" s="88"/>
      <c r="AJW81" s="88"/>
      <c r="AJX81" s="88"/>
      <c r="AJY81" s="88"/>
      <c r="AJZ81" s="88"/>
      <c r="AKA81" s="88"/>
      <c r="AKB81" s="88"/>
      <c r="AKC81" s="88"/>
      <c r="AKD81" s="88"/>
      <c r="AKE81" s="88"/>
      <c r="AKF81" s="88"/>
      <c r="AKG81" s="88"/>
      <c r="AKH81" s="88"/>
      <c r="AKI81" s="88"/>
      <c r="AKJ81" s="88"/>
      <c r="AKK81" s="88"/>
      <c r="AKL81" s="88"/>
      <c r="AKM81" s="88"/>
      <c r="AKN81" s="88"/>
      <c r="AKO81" s="88"/>
      <c r="AKP81" s="88"/>
      <c r="AKQ81" s="88"/>
      <c r="AKR81" s="88"/>
      <c r="AKS81" s="88"/>
      <c r="AKT81" s="88"/>
      <c r="AKU81" s="88"/>
      <c r="AKV81" s="88"/>
      <c r="AKW81" s="88"/>
      <c r="AKX81" s="88"/>
      <c r="AKY81" s="88"/>
      <c r="AKZ81" s="88"/>
      <c r="ALA81" s="88"/>
      <c r="ALB81" s="88"/>
      <c r="ALC81" s="88"/>
      <c r="ALD81" s="88"/>
      <c r="ALE81" s="88"/>
      <c r="ALF81" s="88"/>
      <c r="ALG81" s="88"/>
      <c r="ALH81" s="88"/>
      <c r="ALI81" s="88"/>
      <c r="ALJ81" s="88"/>
      <c r="ALK81" s="88"/>
      <c r="ALL81" s="88"/>
      <c r="ALM81" s="88"/>
      <c r="ALN81" s="88"/>
      <c r="ALO81" s="88"/>
      <c r="ALP81" s="88"/>
      <c r="ALQ81" s="88"/>
      <c r="ALR81" s="88"/>
      <c r="ALS81" s="88"/>
      <c r="ALT81" s="88"/>
      <c r="ALU81" s="88"/>
      <c r="ALV81" s="88"/>
      <c r="ALW81" s="88"/>
      <c r="ALX81" s="88"/>
      <c r="ALY81" s="88"/>
    </row>
    <row r="82" spans="1:16380" s="89" customFormat="1" ht="75" x14ac:dyDescent="0.25">
      <c r="A82" s="69" t="s">
        <v>276</v>
      </c>
      <c r="B82" s="69" t="s">
        <v>273</v>
      </c>
      <c r="C82" s="69" t="s">
        <v>279</v>
      </c>
      <c r="D82" s="69" t="s">
        <v>275</v>
      </c>
      <c r="E82" s="69" t="s">
        <v>107</v>
      </c>
      <c r="F82" s="69" t="s">
        <v>277</v>
      </c>
      <c r="G82" s="69"/>
      <c r="H82" s="90">
        <v>0</v>
      </c>
      <c r="I82" s="59">
        <v>71980</v>
      </c>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8"/>
      <c r="NC82" s="88"/>
      <c r="ND82" s="88"/>
      <c r="NE82" s="88"/>
      <c r="NF82" s="88"/>
      <c r="NG82" s="88"/>
      <c r="NH82" s="88"/>
      <c r="NI82" s="88"/>
      <c r="NJ82" s="88"/>
      <c r="NK82" s="88"/>
      <c r="NL82" s="88"/>
      <c r="NM82" s="88"/>
      <c r="NN82" s="88"/>
      <c r="NO82" s="88"/>
      <c r="NP82" s="88"/>
      <c r="NQ82" s="88"/>
      <c r="NR82" s="88"/>
      <c r="NS82" s="88"/>
      <c r="NT82" s="88"/>
      <c r="NU82" s="88"/>
      <c r="NV82" s="88"/>
      <c r="NW82" s="88"/>
      <c r="NX82" s="88"/>
      <c r="NY82" s="88"/>
      <c r="NZ82" s="88"/>
      <c r="OA82" s="88"/>
      <c r="OB82" s="88"/>
      <c r="OC82" s="88"/>
      <c r="OD82" s="88"/>
      <c r="OE82" s="88"/>
      <c r="OF82" s="88"/>
      <c r="OG82" s="88"/>
      <c r="OH82" s="88"/>
      <c r="OI82" s="88"/>
      <c r="OJ82" s="88"/>
      <c r="OK82" s="88"/>
      <c r="OL82" s="88"/>
      <c r="OM82" s="88"/>
      <c r="ON82" s="88"/>
      <c r="OO82" s="88"/>
      <c r="OP82" s="88"/>
      <c r="OQ82" s="88"/>
      <c r="OR82" s="88"/>
      <c r="OS82" s="88"/>
      <c r="OT82" s="88"/>
      <c r="OU82" s="88"/>
      <c r="OV82" s="88"/>
      <c r="OW82" s="88"/>
      <c r="OX82" s="88"/>
      <c r="OY82" s="88"/>
      <c r="OZ82" s="88"/>
      <c r="PA82" s="88"/>
      <c r="PB82" s="88"/>
      <c r="PC82" s="88"/>
      <c r="PD82" s="88"/>
      <c r="PE82" s="88"/>
      <c r="PF82" s="88"/>
      <c r="PG82" s="88"/>
      <c r="PH82" s="88"/>
      <c r="PI82" s="88"/>
      <c r="PJ82" s="88"/>
      <c r="PK82" s="88"/>
      <c r="PL82" s="88"/>
      <c r="PM82" s="88"/>
      <c r="PN82" s="88"/>
      <c r="PO82" s="88"/>
      <c r="PP82" s="88"/>
      <c r="PQ82" s="88"/>
      <c r="PR82" s="88"/>
      <c r="PS82" s="88"/>
      <c r="PT82" s="88"/>
      <c r="PU82" s="88"/>
      <c r="PV82" s="88"/>
      <c r="PW82" s="88"/>
      <c r="PX82" s="88"/>
      <c r="PY82" s="88"/>
      <c r="PZ82" s="88"/>
      <c r="QA82" s="88"/>
      <c r="QB82" s="88"/>
      <c r="QC82" s="88"/>
      <c r="QD82" s="88"/>
      <c r="QE82" s="88"/>
      <c r="QF82" s="88"/>
      <c r="QG82" s="88"/>
      <c r="QH82" s="88"/>
      <c r="QI82" s="88"/>
      <c r="QJ82" s="88"/>
      <c r="QK82" s="88"/>
      <c r="QL82" s="88"/>
      <c r="QM82" s="88"/>
      <c r="QN82" s="88"/>
      <c r="QO82" s="88"/>
      <c r="QP82" s="88"/>
      <c r="QQ82" s="88"/>
      <c r="QR82" s="88"/>
      <c r="QS82" s="88"/>
      <c r="QT82" s="88"/>
      <c r="QU82" s="88"/>
      <c r="QV82" s="88"/>
      <c r="QW82" s="88"/>
      <c r="QX82" s="88"/>
      <c r="QY82" s="88"/>
      <c r="QZ82" s="88"/>
      <c r="RA82" s="88"/>
      <c r="RB82" s="88"/>
      <c r="RC82" s="88"/>
      <c r="RD82" s="88"/>
      <c r="RE82" s="88"/>
      <c r="RF82" s="88"/>
      <c r="RG82" s="88"/>
      <c r="RH82" s="88"/>
      <c r="RI82" s="88"/>
      <c r="RJ82" s="88"/>
      <c r="RK82" s="88"/>
      <c r="RL82" s="88"/>
      <c r="RM82" s="88"/>
      <c r="RN82" s="88"/>
      <c r="RO82" s="88"/>
      <c r="RP82" s="88"/>
      <c r="RQ82" s="88"/>
      <c r="RR82" s="88"/>
      <c r="RS82" s="88"/>
      <c r="RT82" s="88"/>
      <c r="RU82" s="88"/>
      <c r="RV82" s="88"/>
      <c r="RW82" s="88"/>
      <c r="RX82" s="88"/>
      <c r="RY82" s="88"/>
      <c r="RZ82" s="88"/>
      <c r="SA82" s="88"/>
      <c r="SB82" s="88"/>
      <c r="SC82" s="88"/>
      <c r="SD82" s="88"/>
      <c r="SE82" s="88"/>
      <c r="SF82" s="88"/>
      <c r="SG82" s="88"/>
      <c r="SH82" s="88"/>
      <c r="SI82" s="88"/>
      <c r="SJ82" s="88"/>
      <c r="SK82" s="88"/>
      <c r="SL82" s="88"/>
      <c r="SM82" s="88"/>
      <c r="SN82" s="88"/>
      <c r="SO82" s="88"/>
      <c r="SP82" s="88"/>
      <c r="SQ82" s="88"/>
      <c r="SR82" s="88"/>
      <c r="SS82" s="88"/>
      <c r="ST82" s="88"/>
      <c r="SU82" s="88"/>
      <c r="SV82" s="88"/>
      <c r="SW82" s="88"/>
      <c r="SX82" s="88"/>
      <c r="SY82" s="88"/>
      <c r="SZ82" s="88"/>
      <c r="TA82" s="88"/>
      <c r="TB82" s="88"/>
      <c r="TC82" s="88"/>
      <c r="TD82" s="88"/>
      <c r="TE82" s="88"/>
      <c r="TF82" s="88"/>
      <c r="TG82" s="88"/>
      <c r="TH82" s="88"/>
      <c r="TI82" s="88"/>
      <c r="TJ82" s="88"/>
      <c r="TK82" s="88"/>
      <c r="TL82" s="88"/>
      <c r="TM82" s="88"/>
      <c r="TN82" s="88"/>
      <c r="TO82" s="88"/>
      <c r="TP82" s="88"/>
      <c r="TQ82" s="88"/>
      <c r="TR82" s="88"/>
      <c r="TS82" s="88"/>
      <c r="TT82" s="88"/>
      <c r="TU82" s="88"/>
      <c r="TV82" s="88"/>
      <c r="TW82" s="88"/>
      <c r="TX82" s="88"/>
      <c r="TY82" s="88"/>
      <c r="TZ82" s="88"/>
      <c r="UA82" s="88"/>
      <c r="UB82" s="88"/>
      <c r="UC82" s="88"/>
      <c r="UD82" s="88"/>
      <c r="UE82" s="88"/>
      <c r="UF82" s="88"/>
      <c r="UG82" s="88"/>
      <c r="UH82" s="88"/>
      <c r="UI82" s="88"/>
      <c r="UJ82" s="88"/>
      <c r="UK82" s="88"/>
      <c r="UL82" s="88"/>
      <c r="UM82" s="88"/>
      <c r="UN82" s="88"/>
      <c r="UO82" s="88"/>
      <c r="UP82" s="88"/>
      <c r="UQ82" s="88"/>
      <c r="UR82" s="88"/>
      <c r="US82" s="88"/>
      <c r="UT82" s="88"/>
      <c r="UU82" s="88"/>
      <c r="UV82" s="88"/>
      <c r="UW82" s="88"/>
      <c r="UX82" s="88"/>
      <c r="UY82" s="88"/>
      <c r="UZ82" s="88"/>
      <c r="VA82" s="88"/>
      <c r="VB82" s="88"/>
      <c r="VC82" s="88"/>
      <c r="VD82" s="88"/>
      <c r="VE82" s="88"/>
      <c r="VF82" s="88"/>
      <c r="VG82" s="88"/>
      <c r="VH82" s="88"/>
      <c r="VI82" s="88"/>
      <c r="VJ82" s="88"/>
      <c r="VK82" s="88"/>
      <c r="VL82" s="88"/>
      <c r="VM82" s="88"/>
      <c r="VN82" s="88"/>
      <c r="VO82" s="88"/>
      <c r="VP82" s="88"/>
      <c r="VQ82" s="88"/>
      <c r="VR82" s="88"/>
      <c r="VS82" s="88"/>
      <c r="VT82" s="88"/>
      <c r="VU82" s="88"/>
      <c r="VV82" s="88"/>
      <c r="VW82" s="88"/>
      <c r="VX82" s="88"/>
      <c r="VY82" s="88"/>
      <c r="VZ82" s="88"/>
      <c r="WA82" s="88"/>
      <c r="WB82" s="88"/>
      <c r="WC82" s="88"/>
      <c r="WD82" s="88"/>
      <c r="WE82" s="88"/>
      <c r="WF82" s="88"/>
      <c r="WG82" s="88"/>
      <c r="WH82" s="88"/>
      <c r="WI82" s="88"/>
      <c r="WJ82" s="88"/>
      <c r="WK82" s="88"/>
      <c r="WL82" s="88"/>
      <c r="WM82" s="88"/>
      <c r="WN82" s="88"/>
      <c r="WO82" s="88"/>
      <c r="WP82" s="88"/>
      <c r="WQ82" s="88"/>
      <c r="WR82" s="88"/>
      <c r="WS82" s="88"/>
      <c r="WT82" s="88"/>
      <c r="WU82" s="88"/>
      <c r="WV82" s="88"/>
      <c r="WW82" s="88"/>
      <c r="WX82" s="88"/>
      <c r="WY82" s="88"/>
      <c r="WZ82" s="88"/>
      <c r="XA82" s="88"/>
      <c r="XB82" s="88"/>
      <c r="XC82" s="88"/>
      <c r="XD82" s="88"/>
      <c r="XE82" s="88"/>
      <c r="XF82" s="88"/>
      <c r="XG82" s="88"/>
      <c r="XH82" s="88"/>
      <c r="XI82" s="88"/>
      <c r="XJ82" s="88"/>
      <c r="XK82" s="88"/>
      <c r="XL82" s="88"/>
      <c r="XM82" s="88"/>
      <c r="XN82" s="88"/>
      <c r="XO82" s="88"/>
      <c r="XP82" s="88"/>
      <c r="XQ82" s="88"/>
      <c r="XR82" s="88"/>
      <c r="XS82" s="88"/>
      <c r="XT82" s="88"/>
      <c r="XU82" s="88"/>
      <c r="XV82" s="88"/>
      <c r="XW82" s="88"/>
      <c r="XX82" s="88"/>
      <c r="XY82" s="88"/>
      <c r="XZ82" s="88"/>
      <c r="YA82" s="88"/>
      <c r="YB82" s="88"/>
      <c r="YC82" s="88"/>
      <c r="YD82" s="88"/>
      <c r="YE82" s="88"/>
      <c r="YF82" s="88"/>
      <c r="YG82" s="88"/>
      <c r="YH82" s="88"/>
      <c r="YI82" s="88"/>
      <c r="YJ82" s="88"/>
      <c r="YK82" s="88"/>
      <c r="YL82" s="88"/>
      <c r="YM82" s="88"/>
      <c r="YN82" s="88"/>
      <c r="YO82" s="88"/>
      <c r="YP82" s="88"/>
      <c r="YQ82" s="88"/>
      <c r="YR82" s="88"/>
      <c r="YS82" s="88"/>
      <c r="YT82" s="88"/>
      <c r="YU82" s="88"/>
      <c r="YV82" s="88"/>
      <c r="YW82" s="88"/>
      <c r="YX82" s="88"/>
      <c r="YY82" s="88"/>
      <c r="YZ82" s="88"/>
      <c r="ZA82" s="88"/>
      <c r="ZB82" s="88"/>
      <c r="ZC82" s="88"/>
      <c r="ZD82" s="88"/>
      <c r="ZE82" s="88"/>
      <c r="ZF82" s="88"/>
      <c r="ZG82" s="88"/>
      <c r="ZH82" s="88"/>
      <c r="ZI82" s="88"/>
      <c r="ZJ82" s="88"/>
      <c r="ZK82" s="88"/>
      <c r="ZL82" s="88"/>
      <c r="ZM82" s="88"/>
      <c r="ZN82" s="88"/>
      <c r="ZO82" s="88"/>
      <c r="ZP82" s="88"/>
      <c r="ZQ82" s="88"/>
      <c r="ZR82" s="88"/>
      <c r="ZS82" s="88"/>
      <c r="ZT82" s="88"/>
      <c r="ZU82" s="88"/>
      <c r="ZV82" s="88"/>
      <c r="ZW82" s="88"/>
      <c r="ZX82" s="88"/>
      <c r="ZY82" s="88"/>
      <c r="ZZ82" s="88"/>
      <c r="AAA82" s="88"/>
      <c r="AAB82" s="88"/>
      <c r="AAC82" s="88"/>
      <c r="AAD82" s="88"/>
      <c r="AAE82" s="88"/>
      <c r="AAF82" s="88"/>
      <c r="AAG82" s="88"/>
      <c r="AAH82" s="88"/>
      <c r="AAI82" s="88"/>
      <c r="AAJ82" s="88"/>
      <c r="AAK82" s="88"/>
      <c r="AAL82" s="88"/>
      <c r="AAM82" s="88"/>
      <c r="AAN82" s="88"/>
      <c r="AAO82" s="88"/>
      <c r="AAP82" s="88"/>
      <c r="AAQ82" s="88"/>
      <c r="AAR82" s="88"/>
      <c r="AAS82" s="88"/>
      <c r="AAT82" s="88"/>
      <c r="AAU82" s="88"/>
      <c r="AAV82" s="88"/>
      <c r="AAW82" s="88"/>
      <c r="AAX82" s="88"/>
      <c r="AAY82" s="88"/>
      <c r="AAZ82" s="88"/>
      <c r="ABA82" s="88"/>
      <c r="ABB82" s="88"/>
      <c r="ABC82" s="88"/>
      <c r="ABD82" s="88"/>
      <c r="ABE82" s="88"/>
      <c r="ABF82" s="88"/>
      <c r="ABG82" s="88"/>
      <c r="ABH82" s="88"/>
      <c r="ABI82" s="88"/>
      <c r="ABJ82" s="88"/>
      <c r="ABK82" s="88"/>
      <c r="ABL82" s="88"/>
      <c r="ABM82" s="88"/>
      <c r="ABN82" s="88"/>
      <c r="ABO82" s="88"/>
      <c r="ABP82" s="88"/>
      <c r="ABQ82" s="88"/>
      <c r="ABR82" s="88"/>
      <c r="ABS82" s="88"/>
      <c r="ABT82" s="88"/>
      <c r="ABU82" s="88"/>
      <c r="ABV82" s="88"/>
      <c r="ABW82" s="88"/>
      <c r="ABX82" s="88"/>
      <c r="ABY82" s="88"/>
      <c r="ABZ82" s="88"/>
      <c r="ACA82" s="88"/>
      <c r="ACB82" s="88"/>
      <c r="ACC82" s="88"/>
      <c r="ACD82" s="88"/>
      <c r="ACE82" s="88"/>
      <c r="ACF82" s="88"/>
      <c r="ACG82" s="88"/>
      <c r="ACH82" s="88"/>
      <c r="ACI82" s="88"/>
      <c r="ACJ82" s="88"/>
      <c r="ACK82" s="88"/>
      <c r="ACL82" s="88"/>
      <c r="ACM82" s="88"/>
      <c r="ACN82" s="88"/>
      <c r="ACO82" s="88"/>
      <c r="ACP82" s="88"/>
      <c r="ACQ82" s="88"/>
      <c r="ACR82" s="88"/>
      <c r="ACS82" s="88"/>
      <c r="ACT82" s="88"/>
      <c r="ACU82" s="88"/>
      <c r="ACV82" s="88"/>
      <c r="ACW82" s="88"/>
      <c r="ACX82" s="88"/>
      <c r="ACY82" s="88"/>
      <c r="ACZ82" s="88"/>
      <c r="ADA82" s="88"/>
      <c r="ADB82" s="88"/>
      <c r="ADC82" s="88"/>
      <c r="ADD82" s="88"/>
      <c r="ADE82" s="88"/>
      <c r="ADF82" s="88"/>
      <c r="ADG82" s="88"/>
      <c r="ADH82" s="88"/>
      <c r="ADI82" s="88"/>
      <c r="ADJ82" s="88"/>
      <c r="ADK82" s="88"/>
      <c r="ADL82" s="88"/>
      <c r="ADM82" s="88"/>
      <c r="ADN82" s="88"/>
      <c r="ADO82" s="88"/>
      <c r="ADP82" s="88"/>
      <c r="ADQ82" s="88"/>
      <c r="ADR82" s="88"/>
      <c r="ADS82" s="88"/>
      <c r="ADT82" s="88"/>
      <c r="ADU82" s="88"/>
      <c r="ADV82" s="88"/>
      <c r="ADW82" s="88"/>
      <c r="ADX82" s="88"/>
      <c r="ADY82" s="88"/>
      <c r="ADZ82" s="88"/>
      <c r="AEA82" s="88"/>
      <c r="AEB82" s="88"/>
      <c r="AEC82" s="88"/>
      <c r="AED82" s="88"/>
      <c r="AEE82" s="88"/>
      <c r="AEF82" s="88"/>
      <c r="AEG82" s="88"/>
      <c r="AEH82" s="88"/>
      <c r="AEI82" s="88"/>
      <c r="AEJ82" s="88"/>
      <c r="AEK82" s="88"/>
      <c r="AEL82" s="88"/>
      <c r="AEM82" s="88"/>
      <c r="AEN82" s="88"/>
      <c r="AEO82" s="88"/>
      <c r="AEP82" s="88"/>
      <c r="AEQ82" s="88"/>
      <c r="AER82" s="88"/>
      <c r="AES82" s="88"/>
      <c r="AET82" s="88"/>
      <c r="AEU82" s="88"/>
      <c r="AEV82" s="88"/>
      <c r="AEW82" s="88"/>
      <c r="AEX82" s="88"/>
      <c r="AEY82" s="88"/>
      <c r="AEZ82" s="88"/>
      <c r="AFA82" s="88"/>
      <c r="AFB82" s="88"/>
      <c r="AFC82" s="88"/>
      <c r="AFD82" s="88"/>
      <c r="AFE82" s="88"/>
      <c r="AFF82" s="88"/>
      <c r="AFG82" s="88"/>
      <c r="AFH82" s="88"/>
      <c r="AFI82" s="88"/>
      <c r="AFJ82" s="88"/>
      <c r="AFK82" s="88"/>
      <c r="AFL82" s="88"/>
      <c r="AFM82" s="88"/>
      <c r="AFN82" s="88"/>
      <c r="AFO82" s="88"/>
      <c r="AFP82" s="88"/>
      <c r="AFQ82" s="88"/>
      <c r="AFR82" s="88"/>
      <c r="AFS82" s="88"/>
      <c r="AFT82" s="88"/>
      <c r="AFU82" s="88"/>
      <c r="AFV82" s="88"/>
      <c r="AFW82" s="88"/>
      <c r="AFX82" s="88"/>
      <c r="AFY82" s="88"/>
      <c r="AFZ82" s="88"/>
      <c r="AGA82" s="88"/>
      <c r="AGB82" s="88"/>
      <c r="AGC82" s="88"/>
      <c r="AGD82" s="88"/>
      <c r="AGE82" s="88"/>
      <c r="AGF82" s="88"/>
      <c r="AGG82" s="88"/>
      <c r="AGH82" s="88"/>
      <c r="AGI82" s="88"/>
      <c r="AGJ82" s="88"/>
      <c r="AGK82" s="88"/>
      <c r="AGL82" s="88"/>
      <c r="AGM82" s="88"/>
      <c r="AGN82" s="88"/>
      <c r="AGO82" s="88"/>
      <c r="AGP82" s="88"/>
      <c r="AGQ82" s="88"/>
      <c r="AGR82" s="88"/>
      <c r="AGS82" s="88"/>
      <c r="AGT82" s="88"/>
      <c r="AGU82" s="88"/>
      <c r="AGV82" s="88"/>
      <c r="AGW82" s="88"/>
      <c r="AGX82" s="88"/>
      <c r="AGY82" s="88"/>
      <c r="AGZ82" s="88"/>
      <c r="AHA82" s="88"/>
      <c r="AHB82" s="88"/>
      <c r="AHC82" s="88"/>
      <c r="AHD82" s="88"/>
      <c r="AHE82" s="88"/>
      <c r="AHF82" s="88"/>
      <c r="AHG82" s="88"/>
      <c r="AHH82" s="88"/>
      <c r="AHI82" s="88"/>
      <c r="AHJ82" s="88"/>
      <c r="AHK82" s="88"/>
      <c r="AHL82" s="88"/>
      <c r="AHM82" s="88"/>
      <c r="AHN82" s="88"/>
      <c r="AHO82" s="88"/>
      <c r="AHP82" s="88"/>
      <c r="AHQ82" s="88"/>
      <c r="AHR82" s="88"/>
      <c r="AHS82" s="88"/>
      <c r="AHT82" s="88"/>
      <c r="AHU82" s="88"/>
      <c r="AHV82" s="88"/>
      <c r="AHW82" s="88"/>
      <c r="AHX82" s="88"/>
      <c r="AHY82" s="88"/>
      <c r="AHZ82" s="88"/>
      <c r="AIA82" s="88"/>
      <c r="AIB82" s="88"/>
      <c r="AIC82" s="88"/>
      <c r="AID82" s="88"/>
      <c r="AIE82" s="88"/>
      <c r="AIF82" s="88"/>
      <c r="AIG82" s="88"/>
      <c r="AIH82" s="88"/>
      <c r="AII82" s="88"/>
      <c r="AIJ82" s="88"/>
      <c r="AIK82" s="88"/>
      <c r="AIL82" s="88"/>
      <c r="AIM82" s="88"/>
      <c r="AIN82" s="88"/>
      <c r="AIO82" s="88"/>
      <c r="AIP82" s="88"/>
      <c r="AIQ82" s="88"/>
      <c r="AIR82" s="88"/>
      <c r="AIS82" s="88"/>
      <c r="AIT82" s="88"/>
      <c r="AIU82" s="88"/>
      <c r="AIV82" s="88"/>
      <c r="AIW82" s="88"/>
      <c r="AIX82" s="88"/>
      <c r="AIY82" s="88"/>
      <c r="AIZ82" s="88"/>
      <c r="AJA82" s="88"/>
      <c r="AJB82" s="88"/>
      <c r="AJC82" s="88"/>
      <c r="AJD82" s="88"/>
      <c r="AJE82" s="88"/>
      <c r="AJF82" s="88"/>
      <c r="AJG82" s="88"/>
      <c r="AJH82" s="88"/>
      <c r="AJI82" s="88"/>
      <c r="AJJ82" s="88"/>
      <c r="AJK82" s="88"/>
      <c r="AJL82" s="88"/>
      <c r="AJM82" s="88"/>
      <c r="AJN82" s="88"/>
      <c r="AJO82" s="88"/>
      <c r="AJP82" s="88"/>
      <c r="AJQ82" s="88"/>
      <c r="AJR82" s="88"/>
      <c r="AJS82" s="88"/>
      <c r="AJT82" s="88"/>
      <c r="AJU82" s="88"/>
      <c r="AJV82" s="88"/>
      <c r="AJW82" s="88"/>
      <c r="AJX82" s="88"/>
      <c r="AJY82" s="88"/>
      <c r="AJZ82" s="88"/>
      <c r="AKA82" s="88"/>
      <c r="AKB82" s="88"/>
      <c r="AKC82" s="88"/>
      <c r="AKD82" s="88"/>
      <c r="AKE82" s="88"/>
      <c r="AKF82" s="88"/>
      <c r="AKG82" s="88"/>
      <c r="AKH82" s="88"/>
      <c r="AKI82" s="88"/>
      <c r="AKJ82" s="88"/>
      <c r="AKK82" s="88"/>
      <c r="AKL82" s="88"/>
      <c r="AKM82" s="88"/>
      <c r="AKN82" s="88"/>
      <c r="AKO82" s="88"/>
      <c r="AKP82" s="88"/>
      <c r="AKQ82" s="88"/>
      <c r="AKR82" s="88"/>
      <c r="AKS82" s="88"/>
      <c r="AKT82" s="88"/>
      <c r="AKU82" s="88"/>
      <c r="AKV82" s="88"/>
      <c r="AKW82" s="88"/>
      <c r="AKX82" s="88"/>
      <c r="AKY82" s="88"/>
      <c r="AKZ82" s="88"/>
      <c r="ALA82" s="88"/>
      <c r="ALB82" s="88"/>
      <c r="ALC82" s="88"/>
      <c r="ALD82" s="88"/>
      <c r="ALE82" s="88"/>
      <c r="ALF82" s="88"/>
      <c r="ALG82" s="88"/>
      <c r="ALH82" s="88"/>
      <c r="ALI82" s="88"/>
      <c r="ALJ82" s="88"/>
      <c r="ALK82" s="88"/>
      <c r="ALL82" s="88"/>
      <c r="ALM82" s="88"/>
      <c r="ALN82" s="88"/>
      <c r="ALO82" s="88"/>
      <c r="ALP82" s="88"/>
      <c r="ALQ82" s="88"/>
      <c r="ALR82" s="88"/>
      <c r="ALS82" s="88"/>
      <c r="ALT82" s="88"/>
      <c r="ALU82" s="88"/>
      <c r="ALV82" s="88"/>
      <c r="ALW82" s="88"/>
      <c r="ALX82" s="88"/>
      <c r="ALY82" s="88"/>
    </row>
    <row r="83" spans="1:16380" s="89" customFormat="1" ht="46.5" customHeight="1" x14ac:dyDescent="0.25">
      <c r="A83" s="69" t="s">
        <v>282</v>
      </c>
      <c r="B83" s="69" t="s">
        <v>274</v>
      </c>
      <c r="C83" s="69" t="s">
        <v>280</v>
      </c>
      <c r="D83" s="69" t="s">
        <v>281</v>
      </c>
      <c r="E83" s="69" t="s">
        <v>19</v>
      </c>
      <c r="F83" s="69" t="s">
        <v>278</v>
      </c>
      <c r="G83" s="69"/>
      <c r="H83" s="90">
        <v>0</v>
      </c>
      <c r="I83" s="59">
        <f>5000</f>
        <v>5000</v>
      </c>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c r="IW83" s="88"/>
      <c r="IX83" s="88"/>
      <c r="IY83" s="88"/>
      <c r="IZ83" s="88"/>
      <c r="JA83" s="88"/>
      <c r="JB83" s="88"/>
      <c r="JC83" s="88"/>
      <c r="JD83" s="88"/>
      <c r="JE83" s="88"/>
      <c r="JF83" s="88"/>
      <c r="JG83" s="88"/>
      <c r="JH83" s="88"/>
      <c r="JI83" s="88"/>
      <c r="JJ83" s="88"/>
      <c r="JK83" s="88"/>
      <c r="JL83" s="88"/>
      <c r="JM83" s="88"/>
      <c r="JN83" s="88"/>
      <c r="JO83" s="88"/>
      <c r="JP83" s="88"/>
      <c r="JQ83" s="88"/>
      <c r="JR83" s="88"/>
      <c r="JS83" s="88"/>
      <c r="JT83" s="88"/>
      <c r="JU83" s="88"/>
      <c r="JV83" s="88"/>
      <c r="JW83" s="88"/>
      <c r="JX83" s="88"/>
      <c r="JY83" s="88"/>
      <c r="JZ83" s="88"/>
      <c r="KA83" s="88"/>
      <c r="KB83" s="88"/>
      <c r="KC83" s="88"/>
      <c r="KD83" s="88"/>
      <c r="KE83" s="88"/>
      <c r="KF83" s="88"/>
      <c r="KG83" s="88"/>
      <c r="KH83" s="88"/>
      <c r="KI83" s="88"/>
      <c r="KJ83" s="88"/>
      <c r="KK83" s="88"/>
      <c r="KL83" s="88"/>
      <c r="KM83" s="88"/>
      <c r="KN83" s="88"/>
      <c r="KO83" s="88"/>
      <c r="KP83" s="88"/>
      <c r="KQ83" s="88"/>
      <c r="KR83" s="88"/>
      <c r="KS83" s="88"/>
      <c r="KT83" s="88"/>
      <c r="KU83" s="88"/>
      <c r="KV83" s="88"/>
      <c r="KW83" s="88"/>
      <c r="KX83" s="88"/>
      <c r="KY83" s="88"/>
      <c r="KZ83" s="88"/>
      <c r="LA83" s="88"/>
      <c r="LB83" s="88"/>
      <c r="LC83" s="88"/>
      <c r="LD83" s="88"/>
      <c r="LE83" s="88"/>
      <c r="LF83" s="88"/>
      <c r="LG83" s="88"/>
      <c r="LH83" s="88"/>
      <c r="LI83" s="88"/>
      <c r="LJ83" s="88"/>
      <c r="LK83" s="88"/>
      <c r="LL83" s="88"/>
      <c r="LM83" s="88"/>
      <c r="LN83" s="88"/>
      <c r="LO83" s="88"/>
      <c r="LP83" s="88"/>
      <c r="LQ83" s="88"/>
      <c r="LR83" s="88"/>
      <c r="LS83" s="88"/>
      <c r="LT83" s="88"/>
      <c r="LU83" s="88"/>
      <c r="LV83" s="88"/>
      <c r="LW83" s="88"/>
      <c r="LX83" s="88"/>
      <c r="LY83" s="88"/>
      <c r="LZ83" s="88"/>
      <c r="MA83" s="88"/>
      <c r="MB83" s="88"/>
      <c r="MC83" s="88"/>
      <c r="MD83" s="88"/>
      <c r="ME83" s="88"/>
      <c r="MF83" s="88"/>
      <c r="MG83" s="88"/>
      <c r="MH83" s="88"/>
      <c r="MI83" s="88"/>
      <c r="MJ83" s="88"/>
      <c r="MK83" s="88"/>
      <c r="ML83" s="88"/>
      <c r="MM83" s="88"/>
      <c r="MN83" s="88"/>
      <c r="MO83" s="88"/>
      <c r="MP83" s="88"/>
      <c r="MQ83" s="88"/>
      <c r="MR83" s="88"/>
      <c r="MS83" s="88"/>
      <c r="MT83" s="88"/>
      <c r="MU83" s="88"/>
      <c r="MV83" s="88"/>
      <c r="MW83" s="88"/>
      <c r="MX83" s="88"/>
      <c r="MY83" s="88"/>
      <c r="MZ83" s="88"/>
      <c r="NA83" s="88"/>
      <c r="NB83" s="88"/>
      <c r="NC83" s="88"/>
      <c r="ND83" s="88"/>
      <c r="NE83" s="88"/>
      <c r="NF83" s="88"/>
      <c r="NG83" s="88"/>
      <c r="NH83" s="88"/>
      <c r="NI83" s="88"/>
      <c r="NJ83" s="88"/>
      <c r="NK83" s="88"/>
      <c r="NL83" s="88"/>
      <c r="NM83" s="88"/>
      <c r="NN83" s="88"/>
      <c r="NO83" s="88"/>
      <c r="NP83" s="88"/>
      <c r="NQ83" s="88"/>
      <c r="NR83" s="88"/>
      <c r="NS83" s="88"/>
      <c r="NT83" s="88"/>
      <c r="NU83" s="88"/>
      <c r="NV83" s="88"/>
      <c r="NW83" s="88"/>
      <c r="NX83" s="88"/>
      <c r="NY83" s="88"/>
      <c r="NZ83" s="88"/>
      <c r="OA83" s="88"/>
      <c r="OB83" s="88"/>
      <c r="OC83" s="88"/>
      <c r="OD83" s="88"/>
      <c r="OE83" s="88"/>
      <c r="OF83" s="88"/>
      <c r="OG83" s="88"/>
      <c r="OH83" s="88"/>
      <c r="OI83" s="88"/>
      <c r="OJ83" s="88"/>
      <c r="OK83" s="88"/>
      <c r="OL83" s="88"/>
      <c r="OM83" s="88"/>
      <c r="ON83" s="88"/>
      <c r="OO83" s="88"/>
      <c r="OP83" s="88"/>
      <c r="OQ83" s="88"/>
      <c r="OR83" s="88"/>
      <c r="OS83" s="88"/>
      <c r="OT83" s="88"/>
      <c r="OU83" s="88"/>
      <c r="OV83" s="88"/>
      <c r="OW83" s="88"/>
      <c r="OX83" s="88"/>
      <c r="OY83" s="88"/>
      <c r="OZ83" s="88"/>
      <c r="PA83" s="88"/>
      <c r="PB83" s="88"/>
      <c r="PC83" s="88"/>
      <c r="PD83" s="88"/>
      <c r="PE83" s="88"/>
      <c r="PF83" s="88"/>
      <c r="PG83" s="88"/>
      <c r="PH83" s="88"/>
      <c r="PI83" s="88"/>
      <c r="PJ83" s="88"/>
      <c r="PK83" s="88"/>
      <c r="PL83" s="88"/>
      <c r="PM83" s="88"/>
      <c r="PN83" s="88"/>
      <c r="PO83" s="88"/>
      <c r="PP83" s="88"/>
      <c r="PQ83" s="88"/>
      <c r="PR83" s="88"/>
      <c r="PS83" s="88"/>
      <c r="PT83" s="88"/>
      <c r="PU83" s="88"/>
      <c r="PV83" s="88"/>
      <c r="PW83" s="88"/>
      <c r="PX83" s="88"/>
      <c r="PY83" s="88"/>
      <c r="PZ83" s="88"/>
      <c r="QA83" s="88"/>
      <c r="QB83" s="88"/>
      <c r="QC83" s="88"/>
      <c r="QD83" s="88"/>
      <c r="QE83" s="88"/>
      <c r="QF83" s="88"/>
      <c r="QG83" s="88"/>
      <c r="QH83" s="88"/>
      <c r="QI83" s="88"/>
      <c r="QJ83" s="88"/>
      <c r="QK83" s="88"/>
      <c r="QL83" s="88"/>
      <c r="QM83" s="88"/>
      <c r="QN83" s="88"/>
      <c r="QO83" s="88"/>
      <c r="QP83" s="88"/>
      <c r="QQ83" s="88"/>
      <c r="QR83" s="88"/>
      <c r="QS83" s="88"/>
      <c r="QT83" s="88"/>
      <c r="QU83" s="88"/>
      <c r="QV83" s="88"/>
      <c r="QW83" s="88"/>
      <c r="QX83" s="88"/>
      <c r="QY83" s="88"/>
      <c r="QZ83" s="88"/>
      <c r="RA83" s="88"/>
      <c r="RB83" s="88"/>
      <c r="RC83" s="88"/>
      <c r="RD83" s="88"/>
      <c r="RE83" s="88"/>
      <c r="RF83" s="88"/>
      <c r="RG83" s="88"/>
      <c r="RH83" s="88"/>
      <c r="RI83" s="88"/>
      <c r="RJ83" s="88"/>
      <c r="RK83" s="88"/>
      <c r="RL83" s="88"/>
      <c r="RM83" s="88"/>
      <c r="RN83" s="88"/>
      <c r="RO83" s="88"/>
      <c r="RP83" s="88"/>
      <c r="RQ83" s="88"/>
      <c r="RR83" s="88"/>
      <c r="RS83" s="88"/>
      <c r="RT83" s="88"/>
      <c r="RU83" s="88"/>
      <c r="RV83" s="88"/>
      <c r="RW83" s="88"/>
      <c r="RX83" s="88"/>
      <c r="RY83" s="88"/>
      <c r="RZ83" s="88"/>
      <c r="SA83" s="88"/>
      <c r="SB83" s="88"/>
      <c r="SC83" s="88"/>
      <c r="SD83" s="88"/>
      <c r="SE83" s="88"/>
      <c r="SF83" s="88"/>
      <c r="SG83" s="88"/>
      <c r="SH83" s="88"/>
      <c r="SI83" s="88"/>
      <c r="SJ83" s="88"/>
      <c r="SK83" s="88"/>
      <c r="SL83" s="88"/>
      <c r="SM83" s="88"/>
      <c r="SN83" s="88"/>
      <c r="SO83" s="88"/>
      <c r="SP83" s="88"/>
      <c r="SQ83" s="88"/>
      <c r="SR83" s="88"/>
      <c r="SS83" s="88"/>
      <c r="ST83" s="88"/>
      <c r="SU83" s="88"/>
      <c r="SV83" s="88"/>
      <c r="SW83" s="88"/>
      <c r="SX83" s="88"/>
      <c r="SY83" s="88"/>
      <c r="SZ83" s="88"/>
      <c r="TA83" s="88"/>
      <c r="TB83" s="88"/>
      <c r="TC83" s="88"/>
      <c r="TD83" s="88"/>
      <c r="TE83" s="88"/>
      <c r="TF83" s="88"/>
      <c r="TG83" s="88"/>
      <c r="TH83" s="88"/>
      <c r="TI83" s="88"/>
      <c r="TJ83" s="88"/>
      <c r="TK83" s="88"/>
      <c r="TL83" s="88"/>
      <c r="TM83" s="88"/>
      <c r="TN83" s="88"/>
      <c r="TO83" s="88"/>
      <c r="TP83" s="88"/>
      <c r="TQ83" s="88"/>
      <c r="TR83" s="88"/>
      <c r="TS83" s="88"/>
      <c r="TT83" s="88"/>
      <c r="TU83" s="88"/>
      <c r="TV83" s="88"/>
      <c r="TW83" s="88"/>
      <c r="TX83" s="88"/>
      <c r="TY83" s="88"/>
      <c r="TZ83" s="88"/>
      <c r="UA83" s="88"/>
      <c r="UB83" s="88"/>
      <c r="UC83" s="88"/>
      <c r="UD83" s="88"/>
      <c r="UE83" s="88"/>
      <c r="UF83" s="88"/>
      <c r="UG83" s="88"/>
      <c r="UH83" s="88"/>
      <c r="UI83" s="88"/>
      <c r="UJ83" s="88"/>
      <c r="UK83" s="88"/>
      <c r="UL83" s="88"/>
      <c r="UM83" s="88"/>
      <c r="UN83" s="88"/>
      <c r="UO83" s="88"/>
      <c r="UP83" s="88"/>
      <c r="UQ83" s="88"/>
      <c r="UR83" s="88"/>
      <c r="US83" s="88"/>
      <c r="UT83" s="88"/>
      <c r="UU83" s="88"/>
      <c r="UV83" s="88"/>
      <c r="UW83" s="88"/>
      <c r="UX83" s="88"/>
      <c r="UY83" s="88"/>
      <c r="UZ83" s="88"/>
      <c r="VA83" s="88"/>
      <c r="VB83" s="88"/>
      <c r="VC83" s="88"/>
      <c r="VD83" s="88"/>
      <c r="VE83" s="88"/>
      <c r="VF83" s="88"/>
      <c r="VG83" s="88"/>
      <c r="VH83" s="88"/>
      <c r="VI83" s="88"/>
      <c r="VJ83" s="88"/>
      <c r="VK83" s="88"/>
      <c r="VL83" s="88"/>
      <c r="VM83" s="88"/>
      <c r="VN83" s="88"/>
      <c r="VO83" s="88"/>
      <c r="VP83" s="88"/>
      <c r="VQ83" s="88"/>
      <c r="VR83" s="88"/>
      <c r="VS83" s="88"/>
      <c r="VT83" s="88"/>
      <c r="VU83" s="88"/>
      <c r="VV83" s="88"/>
      <c r="VW83" s="88"/>
      <c r="VX83" s="88"/>
      <c r="VY83" s="88"/>
      <c r="VZ83" s="88"/>
      <c r="WA83" s="88"/>
      <c r="WB83" s="88"/>
      <c r="WC83" s="88"/>
      <c r="WD83" s="88"/>
      <c r="WE83" s="88"/>
      <c r="WF83" s="88"/>
      <c r="WG83" s="88"/>
      <c r="WH83" s="88"/>
      <c r="WI83" s="88"/>
      <c r="WJ83" s="88"/>
      <c r="WK83" s="88"/>
      <c r="WL83" s="88"/>
      <c r="WM83" s="88"/>
      <c r="WN83" s="88"/>
      <c r="WO83" s="88"/>
      <c r="WP83" s="88"/>
      <c r="WQ83" s="88"/>
      <c r="WR83" s="88"/>
      <c r="WS83" s="88"/>
      <c r="WT83" s="88"/>
      <c r="WU83" s="88"/>
      <c r="WV83" s="88"/>
      <c r="WW83" s="88"/>
      <c r="WX83" s="88"/>
      <c r="WY83" s="88"/>
      <c r="WZ83" s="88"/>
      <c r="XA83" s="88"/>
      <c r="XB83" s="88"/>
      <c r="XC83" s="88"/>
      <c r="XD83" s="88"/>
      <c r="XE83" s="88"/>
      <c r="XF83" s="88"/>
      <c r="XG83" s="88"/>
      <c r="XH83" s="88"/>
      <c r="XI83" s="88"/>
      <c r="XJ83" s="88"/>
      <c r="XK83" s="88"/>
      <c r="XL83" s="88"/>
      <c r="XM83" s="88"/>
      <c r="XN83" s="88"/>
      <c r="XO83" s="88"/>
      <c r="XP83" s="88"/>
      <c r="XQ83" s="88"/>
      <c r="XR83" s="88"/>
      <c r="XS83" s="88"/>
      <c r="XT83" s="88"/>
      <c r="XU83" s="88"/>
      <c r="XV83" s="88"/>
      <c r="XW83" s="88"/>
      <c r="XX83" s="88"/>
      <c r="XY83" s="88"/>
      <c r="XZ83" s="88"/>
      <c r="YA83" s="88"/>
      <c r="YB83" s="88"/>
      <c r="YC83" s="88"/>
      <c r="YD83" s="88"/>
      <c r="YE83" s="88"/>
      <c r="YF83" s="88"/>
      <c r="YG83" s="88"/>
      <c r="YH83" s="88"/>
      <c r="YI83" s="88"/>
      <c r="YJ83" s="88"/>
      <c r="YK83" s="88"/>
      <c r="YL83" s="88"/>
      <c r="YM83" s="88"/>
      <c r="YN83" s="88"/>
      <c r="YO83" s="88"/>
      <c r="YP83" s="88"/>
      <c r="YQ83" s="88"/>
      <c r="YR83" s="88"/>
      <c r="YS83" s="88"/>
      <c r="YT83" s="88"/>
      <c r="YU83" s="88"/>
      <c r="YV83" s="88"/>
      <c r="YW83" s="88"/>
      <c r="YX83" s="88"/>
      <c r="YY83" s="88"/>
      <c r="YZ83" s="88"/>
      <c r="ZA83" s="88"/>
      <c r="ZB83" s="88"/>
      <c r="ZC83" s="88"/>
      <c r="ZD83" s="88"/>
      <c r="ZE83" s="88"/>
      <c r="ZF83" s="88"/>
      <c r="ZG83" s="88"/>
      <c r="ZH83" s="88"/>
      <c r="ZI83" s="88"/>
      <c r="ZJ83" s="88"/>
      <c r="ZK83" s="88"/>
      <c r="ZL83" s="88"/>
      <c r="ZM83" s="88"/>
      <c r="ZN83" s="88"/>
      <c r="ZO83" s="88"/>
      <c r="ZP83" s="88"/>
      <c r="ZQ83" s="88"/>
      <c r="ZR83" s="88"/>
      <c r="ZS83" s="88"/>
      <c r="ZT83" s="88"/>
      <c r="ZU83" s="88"/>
      <c r="ZV83" s="88"/>
      <c r="ZW83" s="88"/>
      <c r="ZX83" s="88"/>
      <c r="ZY83" s="88"/>
      <c r="ZZ83" s="88"/>
      <c r="AAA83" s="88"/>
      <c r="AAB83" s="88"/>
      <c r="AAC83" s="88"/>
      <c r="AAD83" s="88"/>
      <c r="AAE83" s="88"/>
      <c r="AAF83" s="88"/>
      <c r="AAG83" s="88"/>
      <c r="AAH83" s="88"/>
      <c r="AAI83" s="88"/>
      <c r="AAJ83" s="88"/>
      <c r="AAK83" s="88"/>
      <c r="AAL83" s="88"/>
      <c r="AAM83" s="88"/>
      <c r="AAN83" s="88"/>
      <c r="AAO83" s="88"/>
      <c r="AAP83" s="88"/>
      <c r="AAQ83" s="88"/>
      <c r="AAR83" s="88"/>
      <c r="AAS83" s="88"/>
      <c r="AAT83" s="88"/>
      <c r="AAU83" s="88"/>
      <c r="AAV83" s="88"/>
      <c r="AAW83" s="88"/>
      <c r="AAX83" s="88"/>
      <c r="AAY83" s="88"/>
      <c r="AAZ83" s="88"/>
      <c r="ABA83" s="88"/>
      <c r="ABB83" s="88"/>
      <c r="ABC83" s="88"/>
      <c r="ABD83" s="88"/>
      <c r="ABE83" s="88"/>
      <c r="ABF83" s="88"/>
      <c r="ABG83" s="88"/>
      <c r="ABH83" s="88"/>
      <c r="ABI83" s="88"/>
      <c r="ABJ83" s="88"/>
      <c r="ABK83" s="88"/>
      <c r="ABL83" s="88"/>
      <c r="ABM83" s="88"/>
      <c r="ABN83" s="88"/>
      <c r="ABO83" s="88"/>
      <c r="ABP83" s="88"/>
      <c r="ABQ83" s="88"/>
      <c r="ABR83" s="88"/>
      <c r="ABS83" s="88"/>
      <c r="ABT83" s="88"/>
      <c r="ABU83" s="88"/>
      <c r="ABV83" s="88"/>
      <c r="ABW83" s="88"/>
      <c r="ABX83" s="88"/>
      <c r="ABY83" s="88"/>
      <c r="ABZ83" s="88"/>
      <c r="ACA83" s="88"/>
      <c r="ACB83" s="88"/>
      <c r="ACC83" s="88"/>
      <c r="ACD83" s="88"/>
      <c r="ACE83" s="88"/>
      <c r="ACF83" s="88"/>
      <c r="ACG83" s="88"/>
      <c r="ACH83" s="88"/>
      <c r="ACI83" s="88"/>
      <c r="ACJ83" s="88"/>
      <c r="ACK83" s="88"/>
      <c r="ACL83" s="88"/>
      <c r="ACM83" s="88"/>
      <c r="ACN83" s="88"/>
      <c r="ACO83" s="88"/>
      <c r="ACP83" s="88"/>
      <c r="ACQ83" s="88"/>
      <c r="ACR83" s="88"/>
      <c r="ACS83" s="88"/>
      <c r="ACT83" s="88"/>
      <c r="ACU83" s="88"/>
      <c r="ACV83" s="88"/>
      <c r="ACW83" s="88"/>
      <c r="ACX83" s="88"/>
      <c r="ACY83" s="88"/>
      <c r="ACZ83" s="88"/>
      <c r="ADA83" s="88"/>
      <c r="ADB83" s="88"/>
      <c r="ADC83" s="88"/>
      <c r="ADD83" s="88"/>
      <c r="ADE83" s="88"/>
      <c r="ADF83" s="88"/>
      <c r="ADG83" s="88"/>
      <c r="ADH83" s="88"/>
      <c r="ADI83" s="88"/>
      <c r="ADJ83" s="88"/>
      <c r="ADK83" s="88"/>
      <c r="ADL83" s="88"/>
      <c r="ADM83" s="88"/>
      <c r="ADN83" s="88"/>
      <c r="ADO83" s="88"/>
      <c r="ADP83" s="88"/>
      <c r="ADQ83" s="88"/>
      <c r="ADR83" s="88"/>
      <c r="ADS83" s="88"/>
      <c r="ADT83" s="88"/>
      <c r="ADU83" s="88"/>
      <c r="ADV83" s="88"/>
      <c r="ADW83" s="88"/>
      <c r="ADX83" s="88"/>
      <c r="ADY83" s="88"/>
      <c r="ADZ83" s="88"/>
      <c r="AEA83" s="88"/>
      <c r="AEB83" s="88"/>
      <c r="AEC83" s="88"/>
      <c r="AED83" s="88"/>
      <c r="AEE83" s="88"/>
      <c r="AEF83" s="88"/>
      <c r="AEG83" s="88"/>
      <c r="AEH83" s="88"/>
      <c r="AEI83" s="88"/>
      <c r="AEJ83" s="88"/>
      <c r="AEK83" s="88"/>
      <c r="AEL83" s="88"/>
      <c r="AEM83" s="88"/>
      <c r="AEN83" s="88"/>
      <c r="AEO83" s="88"/>
      <c r="AEP83" s="88"/>
      <c r="AEQ83" s="88"/>
      <c r="AER83" s="88"/>
      <c r="AES83" s="88"/>
      <c r="AET83" s="88"/>
      <c r="AEU83" s="88"/>
      <c r="AEV83" s="88"/>
      <c r="AEW83" s="88"/>
      <c r="AEX83" s="88"/>
      <c r="AEY83" s="88"/>
      <c r="AEZ83" s="88"/>
      <c r="AFA83" s="88"/>
      <c r="AFB83" s="88"/>
      <c r="AFC83" s="88"/>
      <c r="AFD83" s="88"/>
      <c r="AFE83" s="88"/>
      <c r="AFF83" s="88"/>
      <c r="AFG83" s="88"/>
      <c r="AFH83" s="88"/>
      <c r="AFI83" s="88"/>
      <c r="AFJ83" s="88"/>
      <c r="AFK83" s="88"/>
      <c r="AFL83" s="88"/>
      <c r="AFM83" s="88"/>
      <c r="AFN83" s="88"/>
      <c r="AFO83" s="88"/>
      <c r="AFP83" s="88"/>
      <c r="AFQ83" s="88"/>
      <c r="AFR83" s="88"/>
      <c r="AFS83" s="88"/>
      <c r="AFT83" s="88"/>
      <c r="AFU83" s="88"/>
      <c r="AFV83" s="88"/>
      <c r="AFW83" s="88"/>
      <c r="AFX83" s="88"/>
      <c r="AFY83" s="88"/>
      <c r="AFZ83" s="88"/>
      <c r="AGA83" s="88"/>
      <c r="AGB83" s="88"/>
      <c r="AGC83" s="88"/>
      <c r="AGD83" s="88"/>
      <c r="AGE83" s="88"/>
      <c r="AGF83" s="88"/>
      <c r="AGG83" s="88"/>
      <c r="AGH83" s="88"/>
      <c r="AGI83" s="88"/>
      <c r="AGJ83" s="88"/>
      <c r="AGK83" s="88"/>
      <c r="AGL83" s="88"/>
      <c r="AGM83" s="88"/>
      <c r="AGN83" s="88"/>
      <c r="AGO83" s="88"/>
      <c r="AGP83" s="88"/>
      <c r="AGQ83" s="88"/>
      <c r="AGR83" s="88"/>
      <c r="AGS83" s="88"/>
      <c r="AGT83" s="88"/>
      <c r="AGU83" s="88"/>
      <c r="AGV83" s="88"/>
      <c r="AGW83" s="88"/>
      <c r="AGX83" s="88"/>
      <c r="AGY83" s="88"/>
      <c r="AGZ83" s="88"/>
      <c r="AHA83" s="88"/>
      <c r="AHB83" s="88"/>
      <c r="AHC83" s="88"/>
      <c r="AHD83" s="88"/>
      <c r="AHE83" s="88"/>
      <c r="AHF83" s="88"/>
      <c r="AHG83" s="88"/>
      <c r="AHH83" s="88"/>
      <c r="AHI83" s="88"/>
      <c r="AHJ83" s="88"/>
      <c r="AHK83" s="88"/>
      <c r="AHL83" s="88"/>
      <c r="AHM83" s="88"/>
      <c r="AHN83" s="88"/>
      <c r="AHO83" s="88"/>
      <c r="AHP83" s="88"/>
      <c r="AHQ83" s="88"/>
      <c r="AHR83" s="88"/>
      <c r="AHS83" s="88"/>
      <c r="AHT83" s="88"/>
      <c r="AHU83" s="88"/>
      <c r="AHV83" s="88"/>
      <c r="AHW83" s="88"/>
      <c r="AHX83" s="88"/>
      <c r="AHY83" s="88"/>
      <c r="AHZ83" s="88"/>
      <c r="AIA83" s="88"/>
      <c r="AIB83" s="88"/>
      <c r="AIC83" s="88"/>
      <c r="AID83" s="88"/>
      <c r="AIE83" s="88"/>
      <c r="AIF83" s="88"/>
      <c r="AIG83" s="88"/>
      <c r="AIH83" s="88"/>
      <c r="AII83" s="88"/>
      <c r="AIJ83" s="88"/>
      <c r="AIK83" s="88"/>
      <c r="AIL83" s="88"/>
      <c r="AIM83" s="88"/>
      <c r="AIN83" s="88"/>
      <c r="AIO83" s="88"/>
      <c r="AIP83" s="88"/>
      <c r="AIQ83" s="88"/>
      <c r="AIR83" s="88"/>
      <c r="AIS83" s="88"/>
      <c r="AIT83" s="88"/>
      <c r="AIU83" s="88"/>
      <c r="AIV83" s="88"/>
      <c r="AIW83" s="88"/>
      <c r="AIX83" s="88"/>
      <c r="AIY83" s="88"/>
      <c r="AIZ83" s="88"/>
      <c r="AJA83" s="88"/>
      <c r="AJB83" s="88"/>
      <c r="AJC83" s="88"/>
      <c r="AJD83" s="88"/>
      <c r="AJE83" s="88"/>
      <c r="AJF83" s="88"/>
      <c r="AJG83" s="88"/>
      <c r="AJH83" s="88"/>
      <c r="AJI83" s="88"/>
      <c r="AJJ83" s="88"/>
      <c r="AJK83" s="88"/>
      <c r="AJL83" s="88"/>
      <c r="AJM83" s="88"/>
      <c r="AJN83" s="88"/>
      <c r="AJO83" s="88"/>
      <c r="AJP83" s="88"/>
      <c r="AJQ83" s="88"/>
      <c r="AJR83" s="88"/>
      <c r="AJS83" s="88"/>
      <c r="AJT83" s="88"/>
      <c r="AJU83" s="88"/>
      <c r="AJV83" s="88"/>
      <c r="AJW83" s="88"/>
      <c r="AJX83" s="88"/>
      <c r="AJY83" s="88"/>
      <c r="AJZ83" s="88"/>
      <c r="AKA83" s="88"/>
      <c r="AKB83" s="88"/>
      <c r="AKC83" s="88"/>
      <c r="AKD83" s="88"/>
      <c r="AKE83" s="88"/>
      <c r="AKF83" s="88"/>
      <c r="AKG83" s="88"/>
      <c r="AKH83" s="88"/>
      <c r="AKI83" s="88"/>
      <c r="AKJ83" s="88"/>
      <c r="AKK83" s="88"/>
      <c r="AKL83" s="88"/>
      <c r="AKM83" s="88"/>
      <c r="AKN83" s="88"/>
      <c r="AKO83" s="88"/>
      <c r="AKP83" s="88"/>
      <c r="AKQ83" s="88"/>
      <c r="AKR83" s="88"/>
      <c r="AKS83" s="88"/>
      <c r="AKT83" s="88"/>
      <c r="AKU83" s="88"/>
      <c r="AKV83" s="88"/>
      <c r="AKW83" s="88"/>
      <c r="AKX83" s="88"/>
      <c r="AKY83" s="88"/>
      <c r="AKZ83" s="88"/>
      <c r="ALA83" s="88"/>
      <c r="ALB83" s="88"/>
      <c r="ALC83" s="88"/>
      <c r="ALD83" s="88"/>
      <c r="ALE83" s="88"/>
      <c r="ALF83" s="88"/>
      <c r="ALG83" s="88"/>
      <c r="ALH83" s="88"/>
      <c r="ALI83" s="88"/>
      <c r="ALJ83" s="88"/>
      <c r="ALK83" s="88"/>
      <c r="ALL83" s="88"/>
      <c r="ALM83" s="88"/>
      <c r="ALN83" s="88"/>
      <c r="ALO83" s="88"/>
      <c r="ALP83" s="88"/>
      <c r="ALQ83" s="88"/>
      <c r="ALR83" s="88"/>
      <c r="ALS83" s="88"/>
      <c r="ALT83" s="88"/>
      <c r="ALU83" s="88"/>
      <c r="ALV83" s="88"/>
      <c r="ALW83" s="88"/>
      <c r="ALX83" s="88"/>
      <c r="ALY83" s="88"/>
    </row>
    <row r="84" spans="1:16380" ht="46.5" customHeight="1" x14ac:dyDescent="0.25">
      <c r="A84" s="84" t="s">
        <v>283</v>
      </c>
      <c r="B84" s="72" t="s">
        <v>284</v>
      </c>
      <c r="C84" s="20" t="s">
        <v>59</v>
      </c>
      <c r="D84" s="10" t="s">
        <v>36</v>
      </c>
      <c r="E84" s="73" t="s">
        <v>11</v>
      </c>
      <c r="F84" s="72" t="s">
        <v>84</v>
      </c>
      <c r="G84" s="85"/>
      <c r="H84" s="59">
        <v>0</v>
      </c>
      <c r="I84" s="50"/>
      <c r="J84" s="88"/>
    </row>
    <row r="85" spans="1:16380" ht="46.5" customHeight="1" x14ac:dyDescent="0.25">
      <c r="A85" s="69" t="s">
        <v>286</v>
      </c>
      <c r="B85" s="67" t="s">
        <v>285</v>
      </c>
      <c r="C85" s="67" t="s">
        <v>359</v>
      </c>
      <c r="D85" s="67" t="s">
        <v>36</v>
      </c>
      <c r="E85" s="67" t="s">
        <v>11</v>
      </c>
      <c r="F85" s="86">
        <v>500</v>
      </c>
      <c r="G85" s="50"/>
      <c r="H85" s="59">
        <v>500</v>
      </c>
      <c r="I85" s="93"/>
      <c r="J85" s="88"/>
    </row>
    <row r="86" spans="1:16380" ht="46.5" customHeight="1" x14ac:dyDescent="0.25">
      <c r="A86" s="69" t="s">
        <v>287</v>
      </c>
      <c r="B86" s="67" t="s">
        <v>285</v>
      </c>
      <c r="C86" s="21" t="s">
        <v>59</v>
      </c>
      <c r="D86" s="11" t="s">
        <v>36</v>
      </c>
      <c r="E86" s="67" t="s">
        <v>11</v>
      </c>
      <c r="F86" s="86">
        <v>500</v>
      </c>
      <c r="G86" s="50"/>
      <c r="H86" s="59">
        <v>500</v>
      </c>
      <c r="I86" s="93"/>
      <c r="J86" s="88"/>
    </row>
    <row r="87" spans="1:16380" ht="135" x14ac:dyDescent="0.25">
      <c r="A87" s="69" t="s">
        <v>288</v>
      </c>
      <c r="B87" s="67" t="s">
        <v>289</v>
      </c>
      <c r="C87" s="21" t="s">
        <v>290</v>
      </c>
      <c r="D87" s="67" t="s">
        <v>21</v>
      </c>
      <c r="E87" s="64" t="s">
        <v>19</v>
      </c>
      <c r="F87" s="71" t="s">
        <v>291</v>
      </c>
      <c r="G87" s="50"/>
      <c r="H87" s="59">
        <f>1800+800+8600</f>
        <v>11200</v>
      </c>
      <c r="I87" s="93">
        <v>0</v>
      </c>
      <c r="J87" s="88"/>
    </row>
    <row r="88" spans="1:16380" s="89" customFormat="1" ht="157.5" customHeight="1" x14ac:dyDescent="0.25">
      <c r="A88" s="69" t="s">
        <v>331</v>
      </c>
      <c r="B88" s="67" t="s">
        <v>332</v>
      </c>
      <c r="C88" s="21" t="s">
        <v>330</v>
      </c>
      <c r="D88" s="67" t="s">
        <v>333</v>
      </c>
      <c r="E88" s="64" t="s">
        <v>19</v>
      </c>
      <c r="F88" s="71">
        <v>10000</v>
      </c>
      <c r="G88" s="50"/>
      <c r="H88" s="59">
        <v>3000</v>
      </c>
      <c r="I88" s="59">
        <v>3500</v>
      </c>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c r="GO88" s="88"/>
      <c r="GP88" s="88"/>
      <c r="GQ88" s="88"/>
      <c r="GR88" s="88"/>
      <c r="GS88" s="88"/>
      <c r="GT88" s="88"/>
      <c r="GU88" s="88"/>
      <c r="GV88" s="88"/>
      <c r="GW88" s="88"/>
      <c r="GX88" s="88"/>
      <c r="GY88" s="88"/>
      <c r="GZ88" s="88"/>
      <c r="HA88" s="88"/>
      <c r="HB88" s="88"/>
      <c r="HC88" s="88"/>
      <c r="HD88" s="88"/>
      <c r="HE88" s="88"/>
      <c r="HF88" s="88"/>
      <c r="HG88" s="88"/>
      <c r="HH88" s="88"/>
      <c r="HI88" s="88"/>
      <c r="HJ88" s="88"/>
      <c r="HK88" s="88"/>
      <c r="HL88" s="88"/>
      <c r="HM88" s="88"/>
      <c r="HN88" s="88"/>
      <c r="HO88" s="88"/>
      <c r="HP88" s="88"/>
      <c r="HQ88" s="88"/>
      <c r="HR88" s="88"/>
      <c r="HS88" s="88"/>
      <c r="HT88" s="88"/>
      <c r="HU88" s="88"/>
      <c r="HV88" s="88"/>
      <c r="HW88" s="88"/>
      <c r="HX88" s="88"/>
      <c r="HY88" s="88"/>
      <c r="HZ88" s="88"/>
      <c r="IA88" s="88"/>
      <c r="IB88" s="88"/>
      <c r="IC88" s="88"/>
      <c r="ID88" s="88"/>
      <c r="IE88" s="88"/>
      <c r="IF88" s="88"/>
      <c r="IG88" s="88"/>
      <c r="IH88" s="88"/>
      <c r="II88" s="88"/>
      <c r="IJ88" s="88"/>
      <c r="IK88" s="88"/>
      <c r="IL88" s="88"/>
      <c r="IM88" s="88"/>
      <c r="IN88" s="88"/>
      <c r="IO88" s="88"/>
      <c r="IP88" s="88"/>
      <c r="IQ88" s="88"/>
      <c r="IR88" s="88"/>
      <c r="IS88" s="88"/>
      <c r="IT88" s="88"/>
      <c r="IU88" s="88"/>
      <c r="IV88" s="88"/>
      <c r="IW88" s="88"/>
      <c r="IX88" s="88"/>
      <c r="IY88" s="88"/>
      <c r="IZ88" s="88"/>
      <c r="JA88" s="88"/>
      <c r="JB88" s="88"/>
      <c r="JC88" s="88"/>
      <c r="JD88" s="88"/>
      <c r="JE88" s="88"/>
      <c r="JF88" s="88"/>
      <c r="JG88" s="88"/>
      <c r="JH88" s="88"/>
      <c r="JI88" s="88"/>
      <c r="JJ88" s="88"/>
      <c r="JK88" s="88"/>
      <c r="JL88" s="88"/>
      <c r="JM88" s="88"/>
      <c r="JN88" s="88"/>
      <c r="JO88" s="88"/>
      <c r="JP88" s="88"/>
      <c r="JQ88" s="88"/>
      <c r="JR88" s="88"/>
      <c r="JS88" s="88"/>
      <c r="JT88" s="88"/>
      <c r="JU88" s="88"/>
      <c r="JV88" s="88"/>
      <c r="JW88" s="88"/>
      <c r="JX88" s="88"/>
      <c r="JY88" s="88"/>
      <c r="JZ88" s="88"/>
      <c r="KA88" s="88"/>
      <c r="KB88" s="88"/>
      <c r="KC88" s="88"/>
      <c r="KD88" s="88"/>
      <c r="KE88" s="88"/>
      <c r="KF88" s="88"/>
      <c r="KG88" s="88"/>
      <c r="KH88" s="88"/>
      <c r="KI88" s="88"/>
      <c r="KJ88" s="88"/>
      <c r="KK88" s="88"/>
      <c r="KL88" s="88"/>
      <c r="KM88" s="88"/>
      <c r="KN88" s="88"/>
      <c r="KO88" s="88"/>
      <c r="KP88" s="88"/>
      <c r="KQ88" s="88"/>
      <c r="KR88" s="88"/>
      <c r="KS88" s="88"/>
      <c r="KT88" s="88"/>
      <c r="KU88" s="88"/>
      <c r="KV88" s="88"/>
      <c r="KW88" s="88"/>
      <c r="KX88" s="88"/>
      <c r="KY88" s="88"/>
      <c r="KZ88" s="88"/>
      <c r="LA88" s="88"/>
      <c r="LB88" s="88"/>
      <c r="LC88" s="88"/>
      <c r="LD88" s="88"/>
      <c r="LE88" s="88"/>
      <c r="LF88" s="88"/>
      <c r="LG88" s="88"/>
      <c r="LH88" s="88"/>
      <c r="LI88" s="88"/>
      <c r="LJ88" s="88"/>
      <c r="LK88" s="88"/>
      <c r="LL88" s="88"/>
      <c r="LM88" s="88"/>
      <c r="LN88" s="88"/>
      <c r="LO88" s="88"/>
      <c r="LP88" s="88"/>
      <c r="LQ88" s="88"/>
      <c r="LR88" s="88"/>
      <c r="LS88" s="88"/>
      <c r="LT88" s="88"/>
      <c r="LU88" s="88"/>
      <c r="LV88" s="88"/>
      <c r="LW88" s="88"/>
      <c r="LX88" s="88"/>
      <c r="LY88" s="88"/>
      <c r="LZ88" s="88"/>
      <c r="MA88" s="88"/>
      <c r="MB88" s="88"/>
      <c r="MC88" s="88"/>
      <c r="MD88" s="88"/>
      <c r="ME88" s="88"/>
      <c r="MF88" s="88"/>
      <c r="MG88" s="88"/>
      <c r="MH88" s="88"/>
      <c r="MI88" s="88"/>
      <c r="MJ88" s="88"/>
      <c r="MK88" s="88"/>
      <c r="ML88" s="88"/>
      <c r="MM88" s="88"/>
      <c r="MN88" s="88"/>
      <c r="MO88" s="88"/>
      <c r="MP88" s="88"/>
      <c r="MQ88" s="88"/>
      <c r="MR88" s="88"/>
      <c r="MS88" s="88"/>
      <c r="MT88" s="88"/>
      <c r="MU88" s="88"/>
      <c r="MV88" s="88"/>
      <c r="MW88" s="88"/>
      <c r="MX88" s="88"/>
      <c r="MY88" s="88"/>
      <c r="MZ88" s="88"/>
      <c r="NA88" s="88"/>
      <c r="NB88" s="88"/>
      <c r="NC88" s="88"/>
      <c r="ND88" s="88"/>
      <c r="NE88" s="88"/>
      <c r="NF88" s="88"/>
      <c r="NG88" s="88"/>
      <c r="NH88" s="88"/>
      <c r="NI88" s="88"/>
      <c r="NJ88" s="88"/>
      <c r="NK88" s="88"/>
      <c r="NL88" s="88"/>
      <c r="NM88" s="88"/>
      <c r="NN88" s="88"/>
      <c r="NO88" s="88"/>
      <c r="NP88" s="88"/>
      <c r="NQ88" s="88"/>
      <c r="NR88" s="88"/>
      <c r="NS88" s="88"/>
      <c r="NT88" s="88"/>
      <c r="NU88" s="88"/>
      <c r="NV88" s="88"/>
      <c r="NW88" s="88"/>
      <c r="NX88" s="88"/>
      <c r="NY88" s="88"/>
      <c r="NZ88" s="88"/>
      <c r="OA88" s="88"/>
      <c r="OB88" s="88"/>
      <c r="OC88" s="88"/>
      <c r="OD88" s="88"/>
      <c r="OE88" s="88"/>
      <c r="OF88" s="88"/>
      <c r="OG88" s="88"/>
      <c r="OH88" s="88"/>
      <c r="OI88" s="88"/>
      <c r="OJ88" s="88"/>
      <c r="OK88" s="88"/>
      <c r="OL88" s="88"/>
      <c r="OM88" s="88"/>
      <c r="ON88" s="88"/>
      <c r="OO88" s="88"/>
      <c r="OP88" s="88"/>
      <c r="OQ88" s="88"/>
      <c r="OR88" s="88"/>
      <c r="OS88" s="88"/>
      <c r="OT88" s="88"/>
      <c r="OU88" s="88"/>
      <c r="OV88" s="88"/>
      <c r="OW88" s="88"/>
      <c r="OX88" s="88"/>
      <c r="OY88" s="88"/>
      <c r="OZ88" s="88"/>
      <c r="PA88" s="88"/>
      <c r="PB88" s="88"/>
      <c r="PC88" s="88"/>
      <c r="PD88" s="88"/>
      <c r="PE88" s="88"/>
      <c r="PF88" s="88"/>
      <c r="PG88" s="88"/>
      <c r="PH88" s="88"/>
      <c r="PI88" s="88"/>
      <c r="PJ88" s="88"/>
      <c r="PK88" s="88"/>
      <c r="PL88" s="88"/>
      <c r="PM88" s="88"/>
      <c r="PN88" s="88"/>
      <c r="PO88" s="88"/>
      <c r="PP88" s="88"/>
      <c r="PQ88" s="88"/>
      <c r="PR88" s="88"/>
      <c r="PS88" s="88"/>
      <c r="PT88" s="88"/>
      <c r="PU88" s="88"/>
      <c r="PV88" s="88"/>
      <c r="PW88" s="88"/>
      <c r="PX88" s="88"/>
      <c r="PY88" s="88"/>
      <c r="PZ88" s="88"/>
      <c r="QA88" s="88"/>
      <c r="QB88" s="88"/>
      <c r="QC88" s="88"/>
      <c r="QD88" s="88"/>
      <c r="QE88" s="88"/>
      <c r="QF88" s="88"/>
      <c r="QG88" s="88"/>
      <c r="QH88" s="88"/>
      <c r="QI88" s="88"/>
      <c r="QJ88" s="88"/>
      <c r="QK88" s="88"/>
      <c r="QL88" s="88"/>
      <c r="QM88" s="88"/>
      <c r="QN88" s="88"/>
      <c r="QO88" s="88"/>
      <c r="QP88" s="88"/>
      <c r="QQ88" s="88"/>
      <c r="QR88" s="88"/>
      <c r="QS88" s="88"/>
      <c r="QT88" s="88"/>
      <c r="QU88" s="88"/>
      <c r="QV88" s="88"/>
      <c r="QW88" s="88"/>
      <c r="QX88" s="88"/>
      <c r="QY88" s="88"/>
      <c r="QZ88" s="88"/>
      <c r="RA88" s="88"/>
      <c r="RB88" s="88"/>
      <c r="RC88" s="88"/>
      <c r="RD88" s="88"/>
      <c r="RE88" s="88"/>
      <c r="RF88" s="88"/>
      <c r="RG88" s="88"/>
      <c r="RH88" s="88"/>
      <c r="RI88" s="88"/>
      <c r="RJ88" s="88"/>
      <c r="RK88" s="88"/>
      <c r="RL88" s="88"/>
      <c r="RM88" s="88"/>
      <c r="RN88" s="88"/>
      <c r="RO88" s="88"/>
      <c r="RP88" s="88"/>
      <c r="RQ88" s="88"/>
      <c r="RR88" s="88"/>
      <c r="RS88" s="88"/>
      <c r="RT88" s="88"/>
      <c r="RU88" s="88"/>
      <c r="RV88" s="88"/>
      <c r="RW88" s="88"/>
      <c r="RX88" s="88"/>
      <c r="RY88" s="88"/>
      <c r="RZ88" s="88"/>
      <c r="SA88" s="88"/>
      <c r="SB88" s="88"/>
      <c r="SC88" s="88"/>
      <c r="SD88" s="88"/>
      <c r="SE88" s="88"/>
      <c r="SF88" s="88"/>
      <c r="SG88" s="88"/>
      <c r="SH88" s="88"/>
      <c r="SI88" s="88"/>
      <c r="SJ88" s="88"/>
      <c r="SK88" s="88"/>
      <c r="SL88" s="88"/>
      <c r="SM88" s="88"/>
      <c r="SN88" s="88"/>
      <c r="SO88" s="88"/>
      <c r="SP88" s="88"/>
      <c r="SQ88" s="88"/>
      <c r="SR88" s="88"/>
      <c r="SS88" s="88"/>
      <c r="ST88" s="88"/>
      <c r="SU88" s="88"/>
      <c r="SV88" s="88"/>
      <c r="SW88" s="88"/>
      <c r="SX88" s="88"/>
      <c r="SY88" s="88"/>
      <c r="SZ88" s="88"/>
      <c r="TA88" s="88"/>
      <c r="TB88" s="88"/>
      <c r="TC88" s="88"/>
      <c r="TD88" s="88"/>
      <c r="TE88" s="88"/>
      <c r="TF88" s="88"/>
      <c r="TG88" s="88"/>
      <c r="TH88" s="88"/>
      <c r="TI88" s="88"/>
      <c r="TJ88" s="88"/>
      <c r="TK88" s="88"/>
      <c r="TL88" s="88"/>
      <c r="TM88" s="88"/>
      <c r="TN88" s="88"/>
      <c r="TO88" s="88"/>
      <c r="TP88" s="88"/>
      <c r="TQ88" s="88"/>
      <c r="TR88" s="88"/>
      <c r="TS88" s="88"/>
      <c r="TT88" s="88"/>
      <c r="TU88" s="88"/>
      <c r="TV88" s="88"/>
      <c r="TW88" s="88"/>
      <c r="TX88" s="88"/>
      <c r="TY88" s="88"/>
      <c r="TZ88" s="88"/>
      <c r="UA88" s="88"/>
      <c r="UB88" s="88"/>
      <c r="UC88" s="88"/>
      <c r="UD88" s="88"/>
      <c r="UE88" s="88"/>
      <c r="UF88" s="88"/>
      <c r="UG88" s="88"/>
      <c r="UH88" s="88"/>
      <c r="UI88" s="88"/>
      <c r="UJ88" s="88"/>
      <c r="UK88" s="88"/>
      <c r="UL88" s="88"/>
      <c r="UM88" s="88"/>
      <c r="UN88" s="88"/>
      <c r="UO88" s="88"/>
      <c r="UP88" s="88"/>
      <c r="UQ88" s="88"/>
      <c r="UR88" s="88"/>
      <c r="US88" s="88"/>
      <c r="UT88" s="88"/>
      <c r="UU88" s="88"/>
      <c r="UV88" s="88"/>
      <c r="UW88" s="88"/>
      <c r="UX88" s="88"/>
      <c r="UY88" s="88"/>
      <c r="UZ88" s="88"/>
      <c r="VA88" s="88"/>
      <c r="VB88" s="88"/>
      <c r="VC88" s="88"/>
      <c r="VD88" s="88"/>
      <c r="VE88" s="88"/>
      <c r="VF88" s="88"/>
      <c r="VG88" s="88"/>
      <c r="VH88" s="88"/>
      <c r="VI88" s="88"/>
      <c r="VJ88" s="88"/>
      <c r="VK88" s="88"/>
      <c r="VL88" s="88"/>
      <c r="VM88" s="88"/>
      <c r="VN88" s="88"/>
      <c r="VO88" s="88"/>
      <c r="VP88" s="88"/>
      <c r="VQ88" s="88"/>
      <c r="VR88" s="88"/>
      <c r="VS88" s="88"/>
      <c r="VT88" s="88"/>
      <c r="VU88" s="88"/>
      <c r="VV88" s="88"/>
      <c r="VW88" s="88"/>
      <c r="VX88" s="88"/>
      <c r="VY88" s="88"/>
      <c r="VZ88" s="88"/>
      <c r="WA88" s="88"/>
      <c r="WB88" s="88"/>
      <c r="WC88" s="88"/>
      <c r="WD88" s="88"/>
      <c r="WE88" s="88"/>
      <c r="WF88" s="88"/>
      <c r="WG88" s="88"/>
      <c r="WH88" s="88"/>
      <c r="WI88" s="88"/>
      <c r="WJ88" s="88"/>
      <c r="WK88" s="88"/>
      <c r="WL88" s="88"/>
      <c r="WM88" s="88"/>
      <c r="WN88" s="88"/>
      <c r="WO88" s="88"/>
      <c r="WP88" s="88"/>
      <c r="WQ88" s="88"/>
      <c r="WR88" s="88"/>
      <c r="WS88" s="88"/>
      <c r="WT88" s="88"/>
      <c r="WU88" s="88"/>
      <c r="WV88" s="88"/>
      <c r="WW88" s="88"/>
      <c r="WX88" s="88"/>
      <c r="WY88" s="88"/>
      <c r="WZ88" s="88"/>
      <c r="XA88" s="88"/>
      <c r="XB88" s="88"/>
      <c r="XC88" s="88"/>
      <c r="XD88" s="88"/>
      <c r="XE88" s="88"/>
      <c r="XF88" s="88"/>
      <c r="XG88" s="88"/>
      <c r="XH88" s="88"/>
      <c r="XI88" s="88"/>
      <c r="XJ88" s="88"/>
      <c r="XK88" s="88"/>
      <c r="XL88" s="88"/>
      <c r="XM88" s="88"/>
      <c r="XN88" s="88"/>
      <c r="XO88" s="88"/>
      <c r="XP88" s="88"/>
      <c r="XQ88" s="88"/>
      <c r="XR88" s="88"/>
      <c r="XS88" s="88"/>
      <c r="XT88" s="88"/>
      <c r="XU88" s="88"/>
      <c r="XV88" s="88"/>
      <c r="XW88" s="88"/>
      <c r="XX88" s="88"/>
      <c r="XY88" s="88"/>
      <c r="XZ88" s="88"/>
      <c r="YA88" s="88"/>
      <c r="YB88" s="88"/>
      <c r="YC88" s="88"/>
      <c r="YD88" s="88"/>
      <c r="YE88" s="88"/>
      <c r="YF88" s="88"/>
      <c r="YG88" s="88"/>
      <c r="YH88" s="88"/>
      <c r="YI88" s="88"/>
      <c r="YJ88" s="88"/>
      <c r="YK88" s="88"/>
      <c r="YL88" s="88"/>
      <c r="YM88" s="88"/>
      <c r="YN88" s="88"/>
      <c r="YO88" s="88"/>
      <c r="YP88" s="88"/>
      <c r="YQ88" s="88"/>
      <c r="YR88" s="88"/>
      <c r="YS88" s="88"/>
      <c r="YT88" s="88"/>
      <c r="YU88" s="88"/>
      <c r="YV88" s="88"/>
      <c r="YW88" s="88"/>
      <c r="YX88" s="88"/>
      <c r="YY88" s="88"/>
      <c r="YZ88" s="88"/>
      <c r="ZA88" s="88"/>
      <c r="ZB88" s="88"/>
      <c r="ZC88" s="88"/>
      <c r="ZD88" s="88"/>
      <c r="ZE88" s="88"/>
      <c r="ZF88" s="88"/>
      <c r="ZG88" s="88"/>
      <c r="ZH88" s="88"/>
      <c r="ZI88" s="88"/>
      <c r="ZJ88" s="88"/>
      <c r="ZK88" s="88"/>
      <c r="ZL88" s="88"/>
      <c r="ZM88" s="88"/>
      <c r="ZN88" s="88"/>
      <c r="ZO88" s="88"/>
      <c r="ZP88" s="88"/>
      <c r="ZQ88" s="88"/>
      <c r="ZR88" s="88"/>
      <c r="ZS88" s="88"/>
      <c r="ZT88" s="88"/>
      <c r="ZU88" s="88"/>
      <c r="ZV88" s="88"/>
      <c r="ZW88" s="88"/>
      <c r="ZX88" s="88"/>
      <c r="ZY88" s="88"/>
      <c r="ZZ88" s="88"/>
      <c r="AAA88" s="88"/>
      <c r="AAB88" s="88"/>
      <c r="AAC88" s="88"/>
      <c r="AAD88" s="88"/>
      <c r="AAE88" s="88"/>
      <c r="AAF88" s="88"/>
      <c r="AAG88" s="88"/>
      <c r="AAH88" s="88"/>
      <c r="AAI88" s="88"/>
      <c r="AAJ88" s="88"/>
      <c r="AAK88" s="88"/>
      <c r="AAL88" s="88"/>
      <c r="AAM88" s="88"/>
      <c r="AAN88" s="88"/>
      <c r="AAO88" s="88"/>
      <c r="AAP88" s="88"/>
      <c r="AAQ88" s="88"/>
      <c r="AAR88" s="88"/>
      <c r="AAS88" s="88"/>
      <c r="AAT88" s="88"/>
      <c r="AAU88" s="88"/>
      <c r="AAV88" s="88"/>
      <c r="AAW88" s="88"/>
      <c r="AAX88" s="88"/>
      <c r="AAY88" s="88"/>
      <c r="AAZ88" s="88"/>
      <c r="ABA88" s="88"/>
      <c r="ABB88" s="88"/>
      <c r="ABC88" s="88"/>
      <c r="ABD88" s="88"/>
      <c r="ABE88" s="88"/>
      <c r="ABF88" s="88"/>
      <c r="ABG88" s="88"/>
      <c r="ABH88" s="88"/>
      <c r="ABI88" s="88"/>
      <c r="ABJ88" s="88"/>
      <c r="ABK88" s="88"/>
      <c r="ABL88" s="88"/>
      <c r="ABM88" s="88"/>
      <c r="ABN88" s="88"/>
      <c r="ABO88" s="88"/>
      <c r="ABP88" s="88"/>
      <c r="ABQ88" s="88"/>
      <c r="ABR88" s="88"/>
      <c r="ABS88" s="88"/>
      <c r="ABT88" s="88"/>
      <c r="ABU88" s="88"/>
      <c r="ABV88" s="88"/>
      <c r="ABW88" s="88"/>
      <c r="ABX88" s="88"/>
      <c r="ABY88" s="88"/>
      <c r="ABZ88" s="88"/>
      <c r="ACA88" s="88"/>
      <c r="ACB88" s="88"/>
      <c r="ACC88" s="88"/>
      <c r="ACD88" s="88"/>
      <c r="ACE88" s="88"/>
      <c r="ACF88" s="88"/>
      <c r="ACG88" s="88"/>
      <c r="ACH88" s="88"/>
      <c r="ACI88" s="88"/>
      <c r="ACJ88" s="88"/>
      <c r="ACK88" s="88"/>
      <c r="ACL88" s="88"/>
      <c r="ACM88" s="88"/>
      <c r="ACN88" s="88"/>
      <c r="ACO88" s="88"/>
      <c r="ACP88" s="88"/>
      <c r="ACQ88" s="88"/>
      <c r="ACR88" s="88"/>
      <c r="ACS88" s="88"/>
      <c r="ACT88" s="88"/>
      <c r="ACU88" s="88"/>
      <c r="ACV88" s="88"/>
      <c r="ACW88" s="88"/>
      <c r="ACX88" s="88"/>
      <c r="ACY88" s="88"/>
      <c r="ACZ88" s="88"/>
      <c r="ADA88" s="88"/>
      <c r="ADB88" s="88"/>
      <c r="ADC88" s="88"/>
      <c r="ADD88" s="88"/>
      <c r="ADE88" s="88"/>
      <c r="ADF88" s="88"/>
      <c r="ADG88" s="88"/>
      <c r="ADH88" s="88"/>
      <c r="ADI88" s="88"/>
      <c r="ADJ88" s="88"/>
      <c r="ADK88" s="88"/>
      <c r="ADL88" s="88"/>
      <c r="ADM88" s="88"/>
      <c r="ADN88" s="88"/>
      <c r="ADO88" s="88"/>
      <c r="ADP88" s="88"/>
      <c r="ADQ88" s="88"/>
      <c r="ADR88" s="88"/>
      <c r="ADS88" s="88"/>
      <c r="ADT88" s="88"/>
      <c r="ADU88" s="88"/>
      <c r="ADV88" s="88"/>
      <c r="ADW88" s="88"/>
      <c r="ADX88" s="88"/>
      <c r="ADY88" s="88"/>
      <c r="ADZ88" s="88"/>
      <c r="AEA88" s="88"/>
      <c r="AEB88" s="88"/>
      <c r="AEC88" s="88"/>
      <c r="AED88" s="88"/>
      <c r="AEE88" s="88"/>
      <c r="AEF88" s="88"/>
      <c r="AEG88" s="88"/>
      <c r="AEH88" s="88"/>
      <c r="AEI88" s="88"/>
      <c r="AEJ88" s="88"/>
      <c r="AEK88" s="88"/>
      <c r="AEL88" s="88"/>
      <c r="AEM88" s="88"/>
      <c r="AEN88" s="88"/>
      <c r="AEO88" s="88"/>
      <c r="AEP88" s="88"/>
      <c r="AEQ88" s="88"/>
      <c r="AER88" s="88"/>
      <c r="AES88" s="88"/>
      <c r="AET88" s="88"/>
      <c r="AEU88" s="88"/>
      <c r="AEV88" s="88"/>
      <c r="AEW88" s="88"/>
      <c r="AEX88" s="88"/>
      <c r="AEY88" s="88"/>
      <c r="AEZ88" s="88"/>
      <c r="AFA88" s="88"/>
      <c r="AFB88" s="88"/>
      <c r="AFC88" s="88"/>
      <c r="AFD88" s="88"/>
      <c r="AFE88" s="88"/>
      <c r="AFF88" s="88"/>
      <c r="AFG88" s="88"/>
      <c r="AFH88" s="88"/>
      <c r="AFI88" s="88"/>
      <c r="AFJ88" s="88"/>
      <c r="AFK88" s="88"/>
      <c r="AFL88" s="88"/>
      <c r="AFM88" s="88"/>
      <c r="AFN88" s="88"/>
      <c r="AFO88" s="88"/>
      <c r="AFP88" s="88"/>
      <c r="AFQ88" s="88"/>
      <c r="AFR88" s="88"/>
      <c r="AFS88" s="88"/>
      <c r="AFT88" s="88"/>
      <c r="AFU88" s="88"/>
      <c r="AFV88" s="88"/>
      <c r="AFW88" s="88"/>
      <c r="AFX88" s="88"/>
      <c r="AFY88" s="88"/>
      <c r="AFZ88" s="88"/>
      <c r="AGA88" s="88"/>
      <c r="AGB88" s="88"/>
      <c r="AGC88" s="88"/>
      <c r="AGD88" s="88"/>
      <c r="AGE88" s="88"/>
      <c r="AGF88" s="88"/>
      <c r="AGG88" s="88"/>
      <c r="AGH88" s="88"/>
      <c r="AGI88" s="88"/>
      <c r="AGJ88" s="88"/>
      <c r="AGK88" s="88"/>
      <c r="AGL88" s="88"/>
      <c r="AGM88" s="88"/>
      <c r="AGN88" s="88"/>
      <c r="AGO88" s="88"/>
      <c r="AGP88" s="88"/>
      <c r="AGQ88" s="88"/>
      <c r="AGR88" s="88"/>
      <c r="AGS88" s="88"/>
      <c r="AGT88" s="88"/>
      <c r="AGU88" s="88"/>
      <c r="AGV88" s="88"/>
      <c r="AGW88" s="88"/>
      <c r="AGX88" s="88"/>
      <c r="AGY88" s="88"/>
      <c r="AGZ88" s="88"/>
      <c r="AHA88" s="88"/>
      <c r="AHB88" s="88"/>
      <c r="AHC88" s="88"/>
      <c r="AHD88" s="88"/>
      <c r="AHE88" s="88"/>
      <c r="AHF88" s="88"/>
      <c r="AHG88" s="88"/>
      <c r="AHH88" s="88"/>
      <c r="AHI88" s="88"/>
      <c r="AHJ88" s="88"/>
      <c r="AHK88" s="88"/>
      <c r="AHL88" s="88"/>
      <c r="AHM88" s="88"/>
      <c r="AHN88" s="88"/>
      <c r="AHO88" s="88"/>
      <c r="AHP88" s="88"/>
      <c r="AHQ88" s="88"/>
      <c r="AHR88" s="88"/>
      <c r="AHS88" s="88"/>
      <c r="AHT88" s="88"/>
      <c r="AHU88" s="88"/>
      <c r="AHV88" s="88"/>
      <c r="AHW88" s="88"/>
      <c r="AHX88" s="88"/>
      <c r="AHY88" s="88"/>
      <c r="AHZ88" s="88"/>
      <c r="AIA88" s="88"/>
      <c r="AIB88" s="88"/>
      <c r="AIC88" s="88"/>
      <c r="AID88" s="88"/>
      <c r="AIE88" s="88"/>
      <c r="AIF88" s="88"/>
      <c r="AIG88" s="88"/>
      <c r="AIH88" s="88"/>
      <c r="AII88" s="88"/>
      <c r="AIJ88" s="88"/>
      <c r="AIK88" s="88"/>
      <c r="AIL88" s="88"/>
      <c r="AIM88" s="88"/>
      <c r="AIN88" s="88"/>
      <c r="AIO88" s="88"/>
      <c r="AIP88" s="88"/>
      <c r="AIQ88" s="88"/>
      <c r="AIR88" s="88"/>
      <c r="AIS88" s="88"/>
      <c r="AIT88" s="88"/>
      <c r="AIU88" s="88"/>
      <c r="AIV88" s="88"/>
      <c r="AIW88" s="88"/>
      <c r="AIX88" s="88"/>
      <c r="AIY88" s="88"/>
      <c r="AIZ88" s="88"/>
      <c r="AJA88" s="88"/>
      <c r="AJB88" s="88"/>
      <c r="AJC88" s="88"/>
      <c r="AJD88" s="88"/>
      <c r="AJE88" s="88"/>
      <c r="AJF88" s="88"/>
      <c r="AJG88" s="88"/>
      <c r="AJH88" s="88"/>
      <c r="AJI88" s="88"/>
      <c r="AJJ88" s="88"/>
      <c r="AJK88" s="88"/>
      <c r="AJL88" s="88"/>
      <c r="AJM88" s="88"/>
      <c r="AJN88" s="88"/>
      <c r="AJO88" s="88"/>
      <c r="AJP88" s="88"/>
      <c r="AJQ88" s="88"/>
      <c r="AJR88" s="88"/>
      <c r="AJS88" s="88"/>
      <c r="AJT88" s="88"/>
      <c r="AJU88" s="88"/>
      <c r="AJV88" s="88"/>
      <c r="AJW88" s="88"/>
      <c r="AJX88" s="88"/>
      <c r="AJY88" s="88"/>
      <c r="AJZ88" s="88"/>
      <c r="AKA88" s="88"/>
      <c r="AKB88" s="88"/>
      <c r="AKC88" s="88"/>
      <c r="AKD88" s="88"/>
      <c r="AKE88" s="88"/>
      <c r="AKF88" s="88"/>
      <c r="AKG88" s="88"/>
      <c r="AKH88" s="88"/>
      <c r="AKI88" s="88"/>
      <c r="AKJ88" s="88"/>
      <c r="AKK88" s="88"/>
      <c r="AKL88" s="88"/>
      <c r="AKM88" s="88"/>
      <c r="AKN88" s="88"/>
      <c r="AKO88" s="88"/>
      <c r="AKP88" s="88"/>
      <c r="AKQ88" s="88"/>
      <c r="AKR88" s="88"/>
      <c r="AKS88" s="88"/>
      <c r="AKT88" s="88"/>
      <c r="AKU88" s="88"/>
      <c r="AKV88" s="88"/>
      <c r="AKW88" s="88"/>
      <c r="AKX88" s="88"/>
      <c r="AKY88" s="88"/>
      <c r="AKZ88" s="88"/>
      <c r="ALA88" s="88"/>
      <c r="ALB88" s="88"/>
      <c r="ALC88" s="88"/>
      <c r="ALD88" s="88"/>
      <c r="ALE88" s="88"/>
      <c r="ALF88" s="88"/>
      <c r="ALG88" s="88"/>
      <c r="ALH88" s="88"/>
      <c r="ALI88" s="88"/>
      <c r="ALJ88" s="88"/>
      <c r="ALK88" s="88"/>
      <c r="ALL88" s="88"/>
      <c r="ALM88" s="88"/>
      <c r="ALN88" s="88"/>
      <c r="ALO88" s="88"/>
      <c r="ALP88" s="88"/>
      <c r="ALQ88" s="88"/>
      <c r="ALR88" s="88"/>
      <c r="ALS88" s="88"/>
      <c r="ALT88" s="88"/>
      <c r="ALU88" s="88"/>
      <c r="ALV88" s="88"/>
      <c r="ALW88" s="88"/>
      <c r="ALX88" s="88"/>
      <c r="ALY88" s="88"/>
    </row>
    <row r="89" spans="1:16380" ht="117.2" customHeight="1" x14ac:dyDescent="0.25">
      <c r="A89" s="69" t="s">
        <v>296</v>
      </c>
      <c r="B89" s="64" t="s">
        <v>297</v>
      </c>
      <c r="C89" s="21" t="s">
        <v>298</v>
      </c>
      <c r="D89" s="64" t="s">
        <v>66</v>
      </c>
      <c r="E89" s="64" t="s">
        <v>19</v>
      </c>
      <c r="F89" s="67" t="s">
        <v>299</v>
      </c>
      <c r="G89" s="50"/>
      <c r="H89" s="71">
        <v>2300</v>
      </c>
      <c r="I89" s="59">
        <f>1707.75+948.75+2846.25+948.75+2277+1897.5+2087.25+2277+2466.75</f>
        <v>17457</v>
      </c>
      <c r="J89" s="88"/>
    </row>
    <row r="90" spans="1:16380" s="89" customFormat="1" ht="57" customHeight="1" x14ac:dyDescent="0.25">
      <c r="A90" s="69" t="s">
        <v>216</v>
      </c>
      <c r="B90" s="64" t="s">
        <v>352</v>
      </c>
      <c r="C90" s="21" t="s">
        <v>353</v>
      </c>
      <c r="D90" s="64"/>
      <c r="E90" s="64" t="s">
        <v>19</v>
      </c>
      <c r="F90" s="67">
        <v>3100</v>
      </c>
      <c r="G90" s="50"/>
      <c r="H90" s="71"/>
      <c r="I90" s="59">
        <v>1500</v>
      </c>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c r="GF90" s="88"/>
      <c r="GG90" s="88"/>
      <c r="GH90" s="88"/>
      <c r="GI90" s="88"/>
      <c r="GJ90" s="88"/>
      <c r="GK90" s="88"/>
      <c r="GL90" s="88"/>
      <c r="GM90" s="88"/>
      <c r="GN90" s="88"/>
      <c r="GO90" s="88"/>
      <c r="GP90" s="88"/>
      <c r="GQ90" s="88"/>
      <c r="GR90" s="88"/>
      <c r="GS90" s="88"/>
      <c r="GT90" s="88"/>
      <c r="GU90" s="88"/>
      <c r="GV90" s="88"/>
      <c r="GW90" s="88"/>
      <c r="GX90" s="88"/>
      <c r="GY90" s="88"/>
      <c r="GZ90" s="88"/>
      <c r="HA90" s="88"/>
      <c r="HB90" s="88"/>
      <c r="HC90" s="88"/>
      <c r="HD90" s="88"/>
      <c r="HE90" s="88"/>
      <c r="HF90" s="88"/>
      <c r="HG90" s="88"/>
      <c r="HH90" s="88"/>
      <c r="HI90" s="88"/>
      <c r="HJ90" s="88"/>
      <c r="HK90" s="88"/>
      <c r="HL90" s="88"/>
      <c r="HM90" s="88"/>
      <c r="HN90" s="88"/>
      <c r="HO90" s="88"/>
      <c r="HP90" s="88"/>
      <c r="HQ90" s="88"/>
      <c r="HR90" s="88"/>
      <c r="HS90" s="88"/>
      <c r="HT90" s="88"/>
      <c r="HU90" s="88"/>
      <c r="HV90" s="88"/>
      <c r="HW90" s="88"/>
      <c r="HX90" s="88"/>
      <c r="HY90" s="88"/>
      <c r="HZ90" s="88"/>
      <c r="IA90" s="88"/>
      <c r="IB90" s="88"/>
      <c r="IC90" s="88"/>
      <c r="ID90" s="88"/>
      <c r="IE90" s="88"/>
      <c r="IF90" s="88"/>
      <c r="IG90" s="88"/>
      <c r="IH90" s="88"/>
      <c r="II90" s="88"/>
      <c r="IJ90" s="88"/>
      <c r="IK90" s="88"/>
      <c r="IL90" s="88"/>
      <c r="IM90" s="88"/>
      <c r="IN90" s="88"/>
      <c r="IO90" s="88"/>
      <c r="IP90" s="88"/>
      <c r="IQ90" s="88"/>
      <c r="IR90" s="88"/>
      <c r="IS90" s="88"/>
      <c r="IT90" s="88"/>
      <c r="IU90" s="88"/>
      <c r="IV90" s="88"/>
      <c r="IW90" s="88"/>
      <c r="IX90" s="88"/>
      <c r="IY90" s="88"/>
      <c r="IZ90" s="88"/>
      <c r="JA90" s="88"/>
      <c r="JB90" s="88"/>
      <c r="JC90" s="88"/>
      <c r="JD90" s="88"/>
      <c r="JE90" s="88"/>
      <c r="JF90" s="88"/>
      <c r="JG90" s="88"/>
      <c r="JH90" s="88"/>
      <c r="JI90" s="88"/>
      <c r="JJ90" s="88"/>
      <c r="JK90" s="88"/>
      <c r="JL90" s="88"/>
      <c r="JM90" s="88"/>
      <c r="JN90" s="88"/>
      <c r="JO90" s="88"/>
      <c r="JP90" s="88"/>
      <c r="JQ90" s="88"/>
      <c r="JR90" s="88"/>
      <c r="JS90" s="88"/>
      <c r="JT90" s="88"/>
      <c r="JU90" s="88"/>
      <c r="JV90" s="88"/>
      <c r="JW90" s="88"/>
      <c r="JX90" s="88"/>
      <c r="JY90" s="88"/>
      <c r="JZ90" s="88"/>
      <c r="KA90" s="88"/>
      <c r="KB90" s="88"/>
      <c r="KC90" s="88"/>
      <c r="KD90" s="88"/>
      <c r="KE90" s="88"/>
      <c r="KF90" s="88"/>
      <c r="KG90" s="88"/>
      <c r="KH90" s="88"/>
      <c r="KI90" s="88"/>
      <c r="KJ90" s="88"/>
      <c r="KK90" s="88"/>
      <c r="KL90" s="88"/>
      <c r="KM90" s="88"/>
      <c r="KN90" s="88"/>
      <c r="KO90" s="88"/>
      <c r="KP90" s="88"/>
      <c r="KQ90" s="88"/>
      <c r="KR90" s="88"/>
      <c r="KS90" s="88"/>
      <c r="KT90" s="88"/>
      <c r="KU90" s="88"/>
      <c r="KV90" s="88"/>
      <c r="KW90" s="88"/>
      <c r="KX90" s="88"/>
      <c r="KY90" s="88"/>
      <c r="KZ90" s="88"/>
      <c r="LA90" s="88"/>
      <c r="LB90" s="88"/>
      <c r="LC90" s="88"/>
      <c r="LD90" s="88"/>
      <c r="LE90" s="88"/>
      <c r="LF90" s="88"/>
      <c r="LG90" s="88"/>
      <c r="LH90" s="88"/>
      <c r="LI90" s="88"/>
      <c r="LJ90" s="88"/>
      <c r="LK90" s="88"/>
      <c r="LL90" s="88"/>
      <c r="LM90" s="88"/>
      <c r="LN90" s="88"/>
      <c r="LO90" s="88"/>
      <c r="LP90" s="88"/>
      <c r="LQ90" s="88"/>
      <c r="LR90" s="88"/>
      <c r="LS90" s="88"/>
      <c r="LT90" s="88"/>
      <c r="LU90" s="88"/>
      <c r="LV90" s="88"/>
      <c r="LW90" s="88"/>
      <c r="LX90" s="88"/>
      <c r="LY90" s="88"/>
      <c r="LZ90" s="88"/>
      <c r="MA90" s="88"/>
      <c r="MB90" s="88"/>
      <c r="MC90" s="88"/>
      <c r="MD90" s="88"/>
      <c r="ME90" s="88"/>
      <c r="MF90" s="88"/>
      <c r="MG90" s="88"/>
      <c r="MH90" s="88"/>
      <c r="MI90" s="88"/>
      <c r="MJ90" s="88"/>
      <c r="MK90" s="88"/>
      <c r="ML90" s="88"/>
      <c r="MM90" s="88"/>
      <c r="MN90" s="88"/>
      <c r="MO90" s="88"/>
      <c r="MP90" s="88"/>
      <c r="MQ90" s="88"/>
      <c r="MR90" s="88"/>
      <c r="MS90" s="88"/>
      <c r="MT90" s="88"/>
      <c r="MU90" s="88"/>
      <c r="MV90" s="88"/>
      <c r="MW90" s="88"/>
      <c r="MX90" s="88"/>
      <c r="MY90" s="88"/>
      <c r="MZ90" s="88"/>
      <c r="NA90" s="88"/>
      <c r="NB90" s="88"/>
      <c r="NC90" s="88"/>
      <c r="ND90" s="88"/>
      <c r="NE90" s="88"/>
      <c r="NF90" s="88"/>
      <c r="NG90" s="88"/>
      <c r="NH90" s="88"/>
      <c r="NI90" s="88"/>
      <c r="NJ90" s="88"/>
      <c r="NK90" s="88"/>
      <c r="NL90" s="88"/>
      <c r="NM90" s="88"/>
      <c r="NN90" s="88"/>
      <c r="NO90" s="88"/>
      <c r="NP90" s="88"/>
      <c r="NQ90" s="88"/>
      <c r="NR90" s="88"/>
      <c r="NS90" s="88"/>
      <c r="NT90" s="88"/>
      <c r="NU90" s="88"/>
      <c r="NV90" s="88"/>
      <c r="NW90" s="88"/>
      <c r="NX90" s="88"/>
      <c r="NY90" s="88"/>
      <c r="NZ90" s="88"/>
      <c r="OA90" s="88"/>
      <c r="OB90" s="88"/>
      <c r="OC90" s="88"/>
      <c r="OD90" s="88"/>
      <c r="OE90" s="88"/>
      <c r="OF90" s="88"/>
      <c r="OG90" s="88"/>
      <c r="OH90" s="88"/>
      <c r="OI90" s="88"/>
      <c r="OJ90" s="88"/>
      <c r="OK90" s="88"/>
      <c r="OL90" s="88"/>
      <c r="OM90" s="88"/>
      <c r="ON90" s="88"/>
      <c r="OO90" s="88"/>
      <c r="OP90" s="88"/>
      <c r="OQ90" s="88"/>
      <c r="OR90" s="88"/>
      <c r="OS90" s="88"/>
      <c r="OT90" s="88"/>
      <c r="OU90" s="88"/>
      <c r="OV90" s="88"/>
      <c r="OW90" s="88"/>
      <c r="OX90" s="88"/>
      <c r="OY90" s="88"/>
      <c r="OZ90" s="88"/>
      <c r="PA90" s="88"/>
      <c r="PB90" s="88"/>
      <c r="PC90" s="88"/>
      <c r="PD90" s="88"/>
      <c r="PE90" s="88"/>
      <c r="PF90" s="88"/>
      <c r="PG90" s="88"/>
      <c r="PH90" s="88"/>
      <c r="PI90" s="88"/>
      <c r="PJ90" s="88"/>
      <c r="PK90" s="88"/>
      <c r="PL90" s="88"/>
      <c r="PM90" s="88"/>
      <c r="PN90" s="88"/>
      <c r="PO90" s="88"/>
      <c r="PP90" s="88"/>
      <c r="PQ90" s="88"/>
      <c r="PR90" s="88"/>
      <c r="PS90" s="88"/>
      <c r="PT90" s="88"/>
      <c r="PU90" s="88"/>
      <c r="PV90" s="88"/>
      <c r="PW90" s="88"/>
      <c r="PX90" s="88"/>
      <c r="PY90" s="88"/>
      <c r="PZ90" s="88"/>
      <c r="QA90" s="88"/>
      <c r="QB90" s="88"/>
      <c r="QC90" s="88"/>
      <c r="QD90" s="88"/>
      <c r="QE90" s="88"/>
      <c r="QF90" s="88"/>
      <c r="QG90" s="88"/>
      <c r="QH90" s="88"/>
      <c r="QI90" s="88"/>
      <c r="QJ90" s="88"/>
      <c r="QK90" s="88"/>
      <c r="QL90" s="88"/>
      <c r="QM90" s="88"/>
      <c r="QN90" s="88"/>
      <c r="QO90" s="88"/>
      <c r="QP90" s="88"/>
      <c r="QQ90" s="88"/>
      <c r="QR90" s="88"/>
      <c r="QS90" s="88"/>
      <c r="QT90" s="88"/>
      <c r="QU90" s="88"/>
      <c r="QV90" s="88"/>
      <c r="QW90" s="88"/>
      <c r="QX90" s="88"/>
      <c r="QY90" s="88"/>
      <c r="QZ90" s="88"/>
      <c r="RA90" s="88"/>
      <c r="RB90" s="88"/>
      <c r="RC90" s="88"/>
      <c r="RD90" s="88"/>
      <c r="RE90" s="88"/>
      <c r="RF90" s="88"/>
      <c r="RG90" s="88"/>
      <c r="RH90" s="88"/>
      <c r="RI90" s="88"/>
      <c r="RJ90" s="88"/>
      <c r="RK90" s="88"/>
      <c r="RL90" s="88"/>
      <c r="RM90" s="88"/>
      <c r="RN90" s="88"/>
      <c r="RO90" s="88"/>
      <c r="RP90" s="88"/>
      <c r="RQ90" s="88"/>
      <c r="RR90" s="88"/>
      <c r="RS90" s="88"/>
      <c r="RT90" s="88"/>
      <c r="RU90" s="88"/>
      <c r="RV90" s="88"/>
      <c r="RW90" s="88"/>
      <c r="RX90" s="88"/>
      <c r="RY90" s="88"/>
      <c r="RZ90" s="88"/>
      <c r="SA90" s="88"/>
      <c r="SB90" s="88"/>
      <c r="SC90" s="88"/>
      <c r="SD90" s="88"/>
      <c r="SE90" s="88"/>
      <c r="SF90" s="88"/>
      <c r="SG90" s="88"/>
      <c r="SH90" s="88"/>
      <c r="SI90" s="88"/>
      <c r="SJ90" s="88"/>
      <c r="SK90" s="88"/>
      <c r="SL90" s="88"/>
      <c r="SM90" s="88"/>
      <c r="SN90" s="88"/>
      <c r="SO90" s="88"/>
      <c r="SP90" s="88"/>
      <c r="SQ90" s="88"/>
      <c r="SR90" s="88"/>
      <c r="SS90" s="88"/>
      <c r="ST90" s="88"/>
      <c r="SU90" s="88"/>
      <c r="SV90" s="88"/>
      <c r="SW90" s="88"/>
      <c r="SX90" s="88"/>
      <c r="SY90" s="88"/>
      <c r="SZ90" s="88"/>
      <c r="TA90" s="88"/>
      <c r="TB90" s="88"/>
      <c r="TC90" s="88"/>
      <c r="TD90" s="88"/>
      <c r="TE90" s="88"/>
      <c r="TF90" s="88"/>
      <c r="TG90" s="88"/>
      <c r="TH90" s="88"/>
      <c r="TI90" s="88"/>
      <c r="TJ90" s="88"/>
      <c r="TK90" s="88"/>
      <c r="TL90" s="88"/>
      <c r="TM90" s="88"/>
      <c r="TN90" s="88"/>
      <c r="TO90" s="88"/>
      <c r="TP90" s="88"/>
      <c r="TQ90" s="88"/>
      <c r="TR90" s="88"/>
      <c r="TS90" s="88"/>
      <c r="TT90" s="88"/>
      <c r="TU90" s="88"/>
      <c r="TV90" s="88"/>
      <c r="TW90" s="88"/>
      <c r="TX90" s="88"/>
      <c r="TY90" s="88"/>
      <c r="TZ90" s="88"/>
      <c r="UA90" s="88"/>
      <c r="UB90" s="88"/>
      <c r="UC90" s="88"/>
      <c r="UD90" s="88"/>
      <c r="UE90" s="88"/>
      <c r="UF90" s="88"/>
      <c r="UG90" s="88"/>
      <c r="UH90" s="88"/>
      <c r="UI90" s="88"/>
      <c r="UJ90" s="88"/>
      <c r="UK90" s="88"/>
      <c r="UL90" s="88"/>
      <c r="UM90" s="88"/>
      <c r="UN90" s="88"/>
      <c r="UO90" s="88"/>
      <c r="UP90" s="88"/>
      <c r="UQ90" s="88"/>
      <c r="UR90" s="88"/>
      <c r="US90" s="88"/>
      <c r="UT90" s="88"/>
      <c r="UU90" s="88"/>
      <c r="UV90" s="88"/>
      <c r="UW90" s="88"/>
      <c r="UX90" s="88"/>
      <c r="UY90" s="88"/>
      <c r="UZ90" s="88"/>
      <c r="VA90" s="88"/>
      <c r="VB90" s="88"/>
      <c r="VC90" s="88"/>
      <c r="VD90" s="88"/>
      <c r="VE90" s="88"/>
      <c r="VF90" s="88"/>
      <c r="VG90" s="88"/>
      <c r="VH90" s="88"/>
      <c r="VI90" s="88"/>
      <c r="VJ90" s="88"/>
      <c r="VK90" s="88"/>
      <c r="VL90" s="88"/>
      <c r="VM90" s="88"/>
      <c r="VN90" s="88"/>
      <c r="VO90" s="88"/>
      <c r="VP90" s="88"/>
      <c r="VQ90" s="88"/>
      <c r="VR90" s="88"/>
      <c r="VS90" s="88"/>
      <c r="VT90" s="88"/>
      <c r="VU90" s="88"/>
      <c r="VV90" s="88"/>
      <c r="VW90" s="88"/>
      <c r="VX90" s="88"/>
      <c r="VY90" s="88"/>
      <c r="VZ90" s="88"/>
      <c r="WA90" s="88"/>
      <c r="WB90" s="88"/>
      <c r="WC90" s="88"/>
      <c r="WD90" s="88"/>
      <c r="WE90" s="88"/>
      <c r="WF90" s="88"/>
      <c r="WG90" s="88"/>
      <c r="WH90" s="88"/>
      <c r="WI90" s="88"/>
      <c r="WJ90" s="88"/>
      <c r="WK90" s="88"/>
      <c r="WL90" s="88"/>
      <c r="WM90" s="88"/>
      <c r="WN90" s="88"/>
      <c r="WO90" s="88"/>
      <c r="WP90" s="88"/>
      <c r="WQ90" s="88"/>
      <c r="WR90" s="88"/>
      <c r="WS90" s="88"/>
      <c r="WT90" s="88"/>
      <c r="WU90" s="88"/>
      <c r="WV90" s="88"/>
      <c r="WW90" s="88"/>
      <c r="WX90" s="88"/>
      <c r="WY90" s="88"/>
      <c r="WZ90" s="88"/>
      <c r="XA90" s="88"/>
      <c r="XB90" s="88"/>
      <c r="XC90" s="88"/>
      <c r="XD90" s="88"/>
      <c r="XE90" s="88"/>
      <c r="XF90" s="88"/>
      <c r="XG90" s="88"/>
      <c r="XH90" s="88"/>
      <c r="XI90" s="88"/>
      <c r="XJ90" s="88"/>
      <c r="XK90" s="88"/>
      <c r="XL90" s="88"/>
      <c r="XM90" s="88"/>
      <c r="XN90" s="88"/>
      <c r="XO90" s="88"/>
      <c r="XP90" s="88"/>
      <c r="XQ90" s="88"/>
      <c r="XR90" s="88"/>
      <c r="XS90" s="88"/>
      <c r="XT90" s="88"/>
      <c r="XU90" s="88"/>
      <c r="XV90" s="88"/>
      <c r="XW90" s="88"/>
      <c r="XX90" s="88"/>
      <c r="XY90" s="88"/>
      <c r="XZ90" s="88"/>
      <c r="YA90" s="88"/>
      <c r="YB90" s="88"/>
      <c r="YC90" s="88"/>
      <c r="YD90" s="88"/>
      <c r="YE90" s="88"/>
      <c r="YF90" s="88"/>
      <c r="YG90" s="88"/>
      <c r="YH90" s="88"/>
      <c r="YI90" s="88"/>
      <c r="YJ90" s="88"/>
      <c r="YK90" s="88"/>
      <c r="YL90" s="88"/>
      <c r="YM90" s="88"/>
      <c r="YN90" s="88"/>
      <c r="YO90" s="88"/>
      <c r="YP90" s="88"/>
      <c r="YQ90" s="88"/>
      <c r="YR90" s="88"/>
      <c r="YS90" s="88"/>
      <c r="YT90" s="88"/>
      <c r="YU90" s="88"/>
      <c r="YV90" s="88"/>
      <c r="YW90" s="88"/>
      <c r="YX90" s="88"/>
      <c r="YY90" s="88"/>
      <c r="YZ90" s="88"/>
      <c r="ZA90" s="88"/>
      <c r="ZB90" s="88"/>
      <c r="ZC90" s="88"/>
      <c r="ZD90" s="88"/>
      <c r="ZE90" s="88"/>
      <c r="ZF90" s="88"/>
      <c r="ZG90" s="88"/>
      <c r="ZH90" s="88"/>
      <c r="ZI90" s="88"/>
      <c r="ZJ90" s="88"/>
      <c r="ZK90" s="88"/>
      <c r="ZL90" s="88"/>
      <c r="ZM90" s="88"/>
      <c r="ZN90" s="88"/>
      <c r="ZO90" s="88"/>
      <c r="ZP90" s="88"/>
      <c r="ZQ90" s="88"/>
      <c r="ZR90" s="88"/>
      <c r="ZS90" s="88"/>
      <c r="ZT90" s="88"/>
      <c r="ZU90" s="88"/>
      <c r="ZV90" s="88"/>
      <c r="ZW90" s="88"/>
      <c r="ZX90" s="88"/>
      <c r="ZY90" s="88"/>
      <c r="ZZ90" s="88"/>
      <c r="AAA90" s="88"/>
      <c r="AAB90" s="88"/>
      <c r="AAC90" s="88"/>
      <c r="AAD90" s="88"/>
      <c r="AAE90" s="88"/>
      <c r="AAF90" s="88"/>
      <c r="AAG90" s="88"/>
      <c r="AAH90" s="88"/>
      <c r="AAI90" s="88"/>
      <c r="AAJ90" s="88"/>
      <c r="AAK90" s="88"/>
      <c r="AAL90" s="88"/>
      <c r="AAM90" s="88"/>
      <c r="AAN90" s="88"/>
      <c r="AAO90" s="88"/>
      <c r="AAP90" s="88"/>
      <c r="AAQ90" s="88"/>
      <c r="AAR90" s="88"/>
      <c r="AAS90" s="88"/>
      <c r="AAT90" s="88"/>
      <c r="AAU90" s="88"/>
      <c r="AAV90" s="88"/>
      <c r="AAW90" s="88"/>
      <c r="AAX90" s="88"/>
      <c r="AAY90" s="88"/>
      <c r="AAZ90" s="88"/>
      <c r="ABA90" s="88"/>
      <c r="ABB90" s="88"/>
      <c r="ABC90" s="88"/>
      <c r="ABD90" s="88"/>
      <c r="ABE90" s="88"/>
      <c r="ABF90" s="88"/>
      <c r="ABG90" s="88"/>
      <c r="ABH90" s="88"/>
      <c r="ABI90" s="88"/>
      <c r="ABJ90" s="88"/>
      <c r="ABK90" s="88"/>
      <c r="ABL90" s="88"/>
      <c r="ABM90" s="88"/>
      <c r="ABN90" s="88"/>
      <c r="ABO90" s="88"/>
      <c r="ABP90" s="88"/>
      <c r="ABQ90" s="88"/>
      <c r="ABR90" s="88"/>
      <c r="ABS90" s="88"/>
      <c r="ABT90" s="88"/>
      <c r="ABU90" s="88"/>
      <c r="ABV90" s="88"/>
      <c r="ABW90" s="88"/>
      <c r="ABX90" s="88"/>
      <c r="ABY90" s="88"/>
      <c r="ABZ90" s="88"/>
      <c r="ACA90" s="88"/>
      <c r="ACB90" s="88"/>
      <c r="ACC90" s="88"/>
      <c r="ACD90" s="88"/>
      <c r="ACE90" s="88"/>
      <c r="ACF90" s="88"/>
      <c r="ACG90" s="88"/>
      <c r="ACH90" s="88"/>
      <c r="ACI90" s="88"/>
      <c r="ACJ90" s="88"/>
      <c r="ACK90" s="88"/>
      <c r="ACL90" s="88"/>
      <c r="ACM90" s="88"/>
      <c r="ACN90" s="88"/>
      <c r="ACO90" s="88"/>
      <c r="ACP90" s="88"/>
      <c r="ACQ90" s="88"/>
      <c r="ACR90" s="88"/>
      <c r="ACS90" s="88"/>
      <c r="ACT90" s="88"/>
      <c r="ACU90" s="88"/>
      <c r="ACV90" s="88"/>
      <c r="ACW90" s="88"/>
      <c r="ACX90" s="88"/>
      <c r="ACY90" s="88"/>
      <c r="ACZ90" s="88"/>
      <c r="ADA90" s="88"/>
      <c r="ADB90" s="88"/>
      <c r="ADC90" s="88"/>
      <c r="ADD90" s="88"/>
      <c r="ADE90" s="88"/>
      <c r="ADF90" s="88"/>
      <c r="ADG90" s="88"/>
      <c r="ADH90" s="88"/>
      <c r="ADI90" s="88"/>
      <c r="ADJ90" s="88"/>
      <c r="ADK90" s="88"/>
      <c r="ADL90" s="88"/>
      <c r="ADM90" s="88"/>
      <c r="ADN90" s="88"/>
      <c r="ADO90" s="88"/>
      <c r="ADP90" s="88"/>
      <c r="ADQ90" s="88"/>
      <c r="ADR90" s="88"/>
      <c r="ADS90" s="88"/>
      <c r="ADT90" s="88"/>
      <c r="ADU90" s="88"/>
      <c r="ADV90" s="88"/>
      <c r="ADW90" s="88"/>
      <c r="ADX90" s="88"/>
      <c r="ADY90" s="88"/>
      <c r="ADZ90" s="88"/>
      <c r="AEA90" s="88"/>
      <c r="AEB90" s="88"/>
      <c r="AEC90" s="88"/>
      <c r="AED90" s="88"/>
      <c r="AEE90" s="88"/>
      <c r="AEF90" s="88"/>
      <c r="AEG90" s="88"/>
      <c r="AEH90" s="88"/>
      <c r="AEI90" s="88"/>
      <c r="AEJ90" s="88"/>
      <c r="AEK90" s="88"/>
      <c r="AEL90" s="88"/>
      <c r="AEM90" s="88"/>
      <c r="AEN90" s="88"/>
      <c r="AEO90" s="88"/>
      <c r="AEP90" s="88"/>
      <c r="AEQ90" s="88"/>
      <c r="AER90" s="88"/>
      <c r="AES90" s="88"/>
      <c r="AET90" s="88"/>
      <c r="AEU90" s="88"/>
      <c r="AEV90" s="88"/>
      <c r="AEW90" s="88"/>
      <c r="AEX90" s="88"/>
      <c r="AEY90" s="88"/>
      <c r="AEZ90" s="88"/>
      <c r="AFA90" s="88"/>
      <c r="AFB90" s="88"/>
      <c r="AFC90" s="88"/>
      <c r="AFD90" s="88"/>
      <c r="AFE90" s="88"/>
      <c r="AFF90" s="88"/>
      <c r="AFG90" s="88"/>
      <c r="AFH90" s="88"/>
      <c r="AFI90" s="88"/>
      <c r="AFJ90" s="88"/>
      <c r="AFK90" s="88"/>
      <c r="AFL90" s="88"/>
      <c r="AFM90" s="88"/>
      <c r="AFN90" s="88"/>
      <c r="AFO90" s="88"/>
      <c r="AFP90" s="88"/>
      <c r="AFQ90" s="88"/>
      <c r="AFR90" s="88"/>
      <c r="AFS90" s="88"/>
      <c r="AFT90" s="88"/>
      <c r="AFU90" s="88"/>
      <c r="AFV90" s="88"/>
      <c r="AFW90" s="88"/>
      <c r="AFX90" s="88"/>
      <c r="AFY90" s="88"/>
      <c r="AFZ90" s="88"/>
      <c r="AGA90" s="88"/>
      <c r="AGB90" s="88"/>
      <c r="AGC90" s="88"/>
      <c r="AGD90" s="88"/>
      <c r="AGE90" s="88"/>
      <c r="AGF90" s="88"/>
      <c r="AGG90" s="88"/>
      <c r="AGH90" s="88"/>
      <c r="AGI90" s="88"/>
      <c r="AGJ90" s="88"/>
      <c r="AGK90" s="88"/>
      <c r="AGL90" s="88"/>
      <c r="AGM90" s="88"/>
      <c r="AGN90" s="88"/>
      <c r="AGO90" s="88"/>
      <c r="AGP90" s="88"/>
      <c r="AGQ90" s="88"/>
      <c r="AGR90" s="88"/>
      <c r="AGS90" s="88"/>
      <c r="AGT90" s="88"/>
      <c r="AGU90" s="88"/>
      <c r="AGV90" s="88"/>
      <c r="AGW90" s="88"/>
      <c r="AGX90" s="88"/>
      <c r="AGY90" s="88"/>
      <c r="AGZ90" s="88"/>
      <c r="AHA90" s="88"/>
      <c r="AHB90" s="88"/>
      <c r="AHC90" s="88"/>
      <c r="AHD90" s="88"/>
      <c r="AHE90" s="88"/>
      <c r="AHF90" s="88"/>
      <c r="AHG90" s="88"/>
      <c r="AHH90" s="88"/>
      <c r="AHI90" s="88"/>
      <c r="AHJ90" s="88"/>
      <c r="AHK90" s="88"/>
      <c r="AHL90" s="88"/>
      <c r="AHM90" s="88"/>
      <c r="AHN90" s="88"/>
      <c r="AHO90" s="88"/>
      <c r="AHP90" s="88"/>
      <c r="AHQ90" s="88"/>
      <c r="AHR90" s="88"/>
      <c r="AHS90" s="88"/>
      <c r="AHT90" s="88"/>
      <c r="AHU90" s="88"/>
      <c r="AHV90" s="88"/>
      <c r="AHW90" s="88"/>
      <c r="AHX90" s="88"/>
      <c r="AHY90" s="88"/>
      <c r="AHZ90" s="88"/>
      <c r="AIA90" s="88"/>
      <c r="AIB90" s="88"/>
      <c r="AIC90" s="88"/>
      <c r="AID90" s="88"/>
      <c r="AIE90" s="88"/>
      <c r="AIF90" s="88"/>
      <c r="AIG90" s="88"/>
      <c r="AIH90" s="88"/>
      <c r="AII90" s="88"/>
      <c r="AIJ90" s="88"/>
      <c r="AIK90" s="88"/>
      <c r="AIL90" s="88"/>
      <c r="AIM90" s="88"/>
      <c r="AIN90" s="88"/>
      <c r="AIO90" s="88"/>
      <c r="AIP90" s="88"/>
      <c r="AIQ90" s="88"/>
      <c r="AIR90" s="88"/>
      <c r="AIS90" s="88"/>
      <c r="AIT90" s="88"/>
      <c r="AIU90" s="88"/>
      <c r="AIV90" s="88"/>
      <c r="AIW90" s="88"/>
      <c r="AIX90" s="88"/>
      <c r="AIY90" s="88"/>
      <c r="AIZ90" s="88"/>
      <c r="AJA90" s="88"/>
      <c r="AJB90" s="88"/>
      <c r="AJC90" s="88"/>
      <c r="AJD90" s="88"/>
      <c r="AJE90" s="88"/>
      <c r="AJF90" s="88"/>
      <c r="AJG90" s="88"/>
      <c r="AJH90" s="88"/>
      <c r="AJI90" s="88"/>
      <c r="AJJ90" s="88"/>
      <c r="AJK90" s="88"/>
      <c r="AJL90" s="88"/>
      <c r="AJM90" s="88"/>
      <c r="AJN90" s="88"/>
      <c r="AJO90" s="88"/>
      <c r="AJP90" s="88"/>
      <c r="AJQ90" s="88"/>
      <c r="AJR90" s="88"/>
      <c r="AJS90" s="88"/>
      <c r="AJT90" s="88"/>
      <c r="AJU90" s="88"/>
      <c r="AJV90" s="88"/>
      <c r="AJW90" s="88"/>
      <c r="AJX90" s="88"/>
      <c r="AJY90" s="88"/>
      <c r="AJZ90" s="88"/>
      <c r="AKA90" s="88"/>
      <c r="AKB90" s="88"/>
      <c r="AKC90" s="88"/>
      <c r="AKD90" s="88"/>
      <c r="AKE90" s="88"/>
      <c r="AKF90" s="88"/>
      <c r="AKG90" s="88"/>
      <c r="AKH90" s="88"/>
      <c r="AKI90" s="88"/>
      <c r="AKJ90" s="88"/>
      <c r="AKK90" s="88"/>
      <c r="AKL90" s="88"/>
      <c r="AKM90" s="88"/>
      <c r="AKN90" s="88"/>
      <c r="AKO90" s="88"/>
      <c r="AKP90" s="88"/>
      <c r="AKQ90" s="88"/>
      <c r="AKR90" s="88"/>
      <c r="AKS90" s="88"/>
      <c r="AKT90" s="88"/>
      <c r="AKU90" s="88"/>
      <c r="AKV90" s="88"/>
      <c r="AKW90" s="88"/>
      <c r="AKX90" s="88"/>
      <c r="AKY90" s="88"/>
      <c r="AKZ90" s="88"/>
      <c r="ALA90" s="88"/>
      <c r="ALB90" s="88"/>
      <c r="ALC90" s="88"/>
      <c r="ALD90" s="88"/>
      <c r="ALE90" s="88"/>
      <c r="ALF90" s="88"/>
      <c r="ALG90" s="88"/>
      <c r="ALH90" s="88"/>
      <c r="ALI90" s="88"/>
      <c r="ALJ90" s="88"/>
      <c r="ALK90" s="88"/>
      <c r="ALL90" s="88"/>
      <c r="ALM90" s="88"/>
      <c r="ALN90" s="88"/>
      <c r="ALO90" s="88"/>
      <c r="ALP90" s="88"/>
      <c r="ALQ90" s="88"/>
      <c r="ALR90" s="88"/>
      <c r="ALS90" s="88"/>
      <c r="ALT90" s="88"/>
      <c r="ALU90" s="88"/>
      <c r="ALV90" s="88"/>
      <c r="ALW90" s="88"/>
    </row>
    <row r="91" spans="1:16380" ht="220.5" x14ac:dyDescent="0.25">
      <c r="A91" s="69" t="s">
        <v>300</v>
      </c>
      <c r="B91" s="67" t="s">
        <v>301</v>
      </c>
      <c r="C91" s="21" t="s">
        <v>302</v>
      </c>
      <c r="D91" s="67" t="s">
        <v>21</v>
      </c>
      <c r="E91" s="64" t="s">
        <v>19</v>
      </c>
      <c r="F91" s="21" t="s">
        <v>303</v>
      </c>
      <c r="G91" s="50"/>
      <c r="H91" s="59">
        <v>0</v>
      </c>
      <c r="I91" s="59">
        <v>0</v>
      </c>
    </row>
    <row r="92" spans="1:16380" ht="63" x14ac:dyDescent="0.25">
      <c r="A92" s="69" t="s">
        <v>288</v>
      </c>
      <c r="B92" s="67" t="s">
        <v>304</v>
      </c>
      <c r="C92" s="21" t="s">
        <v>305</v>
      </c>
      <c r="D92" s="67" t="s">
        <v>21</v>
      </c>
      <c r="E92" s="64" t="s">
        <v>19</v>
      </c>
      <c r="F92" s="71" t="s">
        <v>306</v>
      </c>
      <c r="G92" s="50"/>
      <c r="H92" s="59"/>
      <c r="I92" s="59">
        <v>2800</v>
      </c>
    </row>
    <row r="93" spans="1:16380" s="89" customFormat="1" ht="47.25" x14ac:dyDescent="0.25">
      <c r="A93" s="69" t="s">
        <v>200</v>
      </c>
      <c r="B93" s="67" t="s">
        <v>337</v>
      </c>
      <c r="C93" s="21" t="s">
        <v>338</v>
      </c>
      <c r="D93" s="67" t="s">
        <v>21</v>
      </c>
      <c r="E93" s="64" t="s">
        <v>19</v>
      </c>
      <c r="F93" s="71">
        <v>15400</v>
      </c>
      <c r="G93" s="50"/>
      <c r="H93" s="59"/>
      <c r="I93" s="59">
        <f>3150+1901+1912+1271</f>
        <v>8234</v>
      </c>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c r="ALX93"/>
      <c r="ALY93"/>
      <c r="ALZ93"/>
      <c r="AMA93"/>
      <c r="AMB93"/>
      <c r="AMC93"/>
      <c r="AMD93"/>
      <c r="AME93"/>
      <c r="AMF93"/>
      <c r="AMG93"/>
      <c r="AMH93"/>
      <c r="AMI93"/>
      <c r="AMJ93"/>
      <c r="AMK93"/>
      <c r="AML93"/>
      <c r="AMM93"/>
      <c r="AMN93"/>
      <c r="AMO93"/>
      <c r="AMP93"/>
      <c r="AMQ93"/>
      <c r="AMR93"/>
      <c r="AMS93"/>
      <c r="AMT93"/>
      <c r="AMU93"/>
      <c r="AMV93"/>
      <c r="AMW93"/>
      <c r="AMX93"/>
      <c r="AMY93"/>
      <c r="AMZ93"/>
      <c r="ANA93"/>
      <c r="ANB93"/>
      <c r="ANC93"/>
      <c r="AND93"/>
      <c r="ANE93"/>
      <c r="ANF93"/>
      <c r="ANG93"/>
      <c r="ANH93"/>
      <c r="ANI93"/>
      <c r="ANJ93"/>
      <c r="ANK93"/>
      <c r="ANL93"/>
      <c r="ANM93"/>
      <c r="ANN93"/>
      <c r="ANO93"/>
      <c r="ANP93"/>
      <c r="ANQ93"/>
      <c r="ANR93"/>
      <c r="ANS93"/>
      <c r="ANT93"/>
      <c r="ANU93"/>
      <c r="ANV93"/>
      <c r="ANW93"/>
      <c r="ANX93"/>
      <c r="ANY93"/>
      <c r="ANZ93"/>
      <c r="AOA93"/>
      <c r="AOB93"/>
      <c r="AOC93"/>
      <c r="AOD93"/>
      <c r="AOE93"/>
      <c r="AOF93"/>
      <c r="AOG93"/>
      <c r="AOH93"/>
      <c r="AOI93"/>
      <c r="AOJ93"/>
      <c r="AOK93"/>
      <c r="AOL93"/>
      <c r="AOM93"/>
      <c r="AON93"/>
      <c r="AOO93"/>
      <c r="AOP93"/>
      <c r="AOQ93"/>
      <c r="AOR93"/>
      <c r="AOS93"/>
      <c r="AOT93"/>
      <c r="AOU93"/>
      <c r="AOV93"/>
      <c r="AOW93"/>
      <c r="AOX93"/>
      <c r="AOY93"/>
      <c r="AOZ93"/>
      <c r="APA93"/>
      <c r="APB93"/>
      <c r="APC93"/>
      <c r="APD93"/>
      <c r="APE93"/>
      <c r="APF93"/>
      <c r="APG93"/>
      <c r="APH93"/>
      <c r="API93"/>
      <c r="APJ93"/>
      <c r="APK93"/>
      <c r="APL93"/>
      <c r="APM93"/>
      <c r="APN93"/>
      <c r="APO93"/>
      <c r="APP93"/>
      <c r="APQ93"/>
      <c r="APR93"/>
      <c r="APS93"/>
      <c r="APT93"/>
      <c r="APU93"/>
      <c r="APV93"/>
      <c r="APW93"/>
      <c r="APX93"/>
      <c r="APY93"/>
      <c r="APZ93"/>
      <c r="AQA93"/>
      <c r="AQB93"/>
      <c r="AQC93"/>
      <c r="AQD93"/>
      <c r="AQE93"/>
      <c r="AQF93"/>
      <c r="AQG93"/>
      <c r="AQH93"/>
      <c r="AQI93"/>
      <c r="AQJ93"/>
      <c r="AQK93"/>
      <c r="AQL93"/>
      <c r="AQM93"/>
      <c r="AQN93"/>
      <c r="AQO93"/>
      <c r="AQP93"/>
      <c r="AQQ93"/>
      <c r="AQR93"/>
      <c r="AQS93"/>
      <c r="AQT93"/>
      <c r="AQU93"/>
      <c r="AQV93"/>
      <c r="AQW93"/>
      <c r="AQX93"/>
      <c r="AQY93"/>
      <c r="AQZ93"/>
      <c r="ARA93"/>
      <c r="ARB93"/>
      <c r="ARC93"/>
      <c r="ARD93"/>
      <c r="ARE93"/>
      <c r="ARF93"/>
      <c r="ARG93"/>
      <c r="ARH93"/>
      <c r="ARI93"/>
      <c r="ARJ93"/>
      <c r="ARK93"/>
      <c r="ARL93"/>
      <c r="ARM93"/>
      <c r="ARN93"/>
      <c r="ARO93"/>
      <c r="ARP93"/>
      <c r="ARQ93"/>
      <c r="ARR93"/>
      <c r="ARS93"/>
      <c r="ART93"/>
      <c r="ARU93"/>
      <c r="ARV93"/>
      <c r="ARW93"/>
      <c r="ARX93"/>
      <c r="ARY93"/>
      <c r="ARZ93"/>
      <c r="ASA93"/>
      <c r="ASB93"/>
      <c r="ASC93"/>
      <c r="ASD93"/>
      <c r="ASE93"/>
      <c r="ASF93"/>
      <c r="ASG93"/>
      <c r="ASH93"/>
      <c r="ASI93"/>
      <c r="ASJ93"/>
      <c r="ASK93"/>
      <c r="ASL93"/>
      <c r="ASM93"/>
      <c r="ASN93"/>
      <c r="ASO93"/>
      <c r="ASP93"/>
      <c r="ASQ93"/>
      <c r="ASR93"/>
      <c r="ASS93"/>
      <c r="AST93"/>
      <c r="ASU93"/>
      <c r="ASV93"/>
      <c r="ASW93"/>
      <c r="ASX93"/>
      <c r="ASY93"/>
      <c r="ASZ93"/>
      <c r="ATA93"/>
      <c r="ATB93"/>
      <c r="ATC93"/>
      <c r="ATD93"/>
      <c r="ATE93"/>
      <c r="ATF93"/>
      <c r="ATG93"/>
      <c r="ATH93"/>
      <c r="ATI93"/>
      <c r="ATJ93"/>
      <c r="ATK93"/>
      <c r="ATL93"/>
      <c r="ATM93"/>
      <c r="ATN93"/>
      <c r="ATO93"/>
      <c r="ATP93"/>
      <c r="ATQ93"/>
      <c r="ATR93"/>
      <c r="ATS93"/>
      <c r="ATT93"/>
      <c r="ATU93"/>
      <c r="ATV93"/>
      <c r="ATW93"/>
      <c r="ATX93"/>
      <c r="ATY93"/>
      <c r="ATZ93"/>
      <c r="AUA93"/>
      <c r="AUB93"/>
      <c r="AUC93"/>
      <c r="AUD93"/>
      <c r="AUE93"/>
      <c r="AUF93"/>
      <c r="AUG93"/>
      <c r="AUH93"/>
      <c r="AUI93"/>
      <c r="AUJ93"/>
      <c r="AUK93"/>
      <c r="AUL93"/>
      <c r="AUM93"/>
      <c r="AUN93"/>
      <c r="AUO93"/>
      <c r="AUP93"/>
      <c r="AUQ93"/>
      <c r="AUR93"/>
      <c r="AUS93"/>
      <c r="AUT93"/>
      <c r="AUU93"/>
      <c r="AUV93"/>
      <c r="AUW93"/>
      <c r="AUX93"/>
      <c r="AUY93"/>
      <c r="AUZ93"/>
      <c r="AVA93"/>
      <c r="AVB93"/>
      <c r="AVC93"/>
      <c r="AVD93"/>
      <c r="AVE93"/>
      <c r="AVF93"/>
      <c r="AVG93"/>
      <c r="AVH93"/>
      <c r="AVI93"/>
      <c r="AVJ93"/>
      <c r="AVK93"/>
      <c r="AVL93"/>
      <c r="AVM93"/>
      <c r="AVN93"/>
      <c r="AVO93"/>
      <c r="AVP93"/>
      <c r="AVQ93"/>
      <c r="AVR93"/>
      <c r="AVS93"/>
      <c r="AVT93"/>
      <c r="AVU93"/>
      <c r="AVV93"/>
      <c r="AVW93"/>
      <c r="AVX93"/>
      <c r="AVY93"/>
      <c r="AVZ93"/>
      <c r="AWA93"/>
      <c r="AWB93"/>
      <c r="AWC93"/>
      <c r="AWD93"/>
      <c r="AWE93"/>
      <c r="AWF93"/>
      <c r="AWG93"/>
      <c r="AWH93"/>
      <c r="AWI93"/>
      <c r="AWJ93"/>
      <c r="AWK93"/>
      <c r="AWL93"/>
      <c r="AWM93"/>
      <c r="AWN93"/>
      <c r="AWO93"/>
      <c r="AWP93"/>
      <c r="AWQ93"/>
      <c r="AWR93"/>
      <c r="AWS93"/>
      <c r="AWT93"/>
      <c r="AWU93"/>
      <c r="AWV93"/>
      <c r="AWW93"/>
      <c r="AWX93"/>
      <c r="AWY93"/>
      <c r="AWZ93"/>
      <c r="AXA93"/>
      <c r="AXB93"/>
      <c r="AXC93"/>
      <c r="AXD93"/>
      <c r="AXE93"/>
      <c r="AXF93"/>
      <c r="AXG93"/>
      <c r="AXH93"/>
      <c r="AXI93"/>
      <c r="AXJ93"/>
      <c r="AXK93"/>
      <c r="AXL93"/>
      <c r="AXM93"/>
      <c r="AXN93"/>
      <c r="AXO93"/>
      <c r="AXP93"/>
      <c r="AXQ93"/>
      <c r="AXR93"/>
      <c r="AXS93"/>
      <c r="AXT93"/>
      <c r="AXU93"/>
      <c r="AXV93"/>
      <c r="AXW93"/>
      <c r="AXX93"/>
      <c r="AXY93"/>
      <c r="AXZ93"/>
      <c r="AYA93"/>
      <c r="AYB93"/>
      <c r="AYC93"/>
      <c r="AYD93"/>
      <c r="AYE93"/>
      <c r="AYF93"/>
      <c r="AYG93"/>
      <c r="AYH93"/>
      <c r="AYI93"/>
      <c r="AYJ93"/>
      <c r="AYK93"/>
      <c r="AYL93"/>
      <c r="AYM93"/>
      <c r="AYN93"/>
      <c r="AYO93"/>
      <c r="AYP93"/>
      <c r="AYQ93"/>
      <c r="AYR93"/>
      <c r="AYS93"/>
      <c r="AYT93"/>
      <c r="AYU93"/>
      <c r="AYV93"/>
      <c r="AYW93"/>
      <c r="AYX93"/>
      <c r="AYY93"/>
      <c r="AYZ93"/>
      <c r="AZA93"/>
      <c r="AZB93"/>
      <c r="AZC93"/>
      <c r="AZD93"/>
      <c r="AZE93"/>
      <c r="AZF93"/>
      <c r="AZG93"/>
      <c r="AZH93"/>
      <c r="AZI93"/>
      <c r="AZJ93"/>
      <c r="AZK93"/>
      <c r="AZL93"/>
      <c r="AZM93"/>
      <c r="AZN93"/>
      <c r="AZO93"/>
      <c r="AZP93"/>
      <c r="AZQ93"/>
      <c r="AZR93"/>
      <c r="AZS93"/>
      <c r="AZT93"/>
      <c r="AZU93"/>
      <c r="AZV93"/>
      <c r="AZW93"/>
      <c r="AZX93"/>
      <c r="AZY93"/>
      <c r="AZZ93"/>
      <c r="BAA93"/>
      <c r="BAB93"/>
      <c r="BAC93"/>
      <c r="BAD93"/>
      <c r="BAE93"/>
      <c r="BAF93"/>
      <c r="BAG93"/>
      <c r="BAH93"/>
      <c r="BAI93"/>
      <c r="BAJ93"/>
      <c r="BAK93"/>
      <c r="BAL93"/>
      <c r="BAM93"/>
      <c r="BAN93"/>
      <c r="BAO93"/>
      <c r="BAP93"/>
      <c r="BAQ93"/>
      <c r="BAR93"/>
      <c r="BAS93"/>
      <c r="BAT93"/>
      <c r="BAU93"/>
      <c r="BAV93"/>
      <c r="BAW93"/>
      <c r="BAX93"/>
      <c r="BAY93"/>
      <c r="BAZ93"/>
      <c r="BBA93"/>
      <c r="BBB93"/>
      <c r="BBC93"/>
      <c r="BBD93"/>
      <c r="BBE93"/>
      <c r="BBF93"/>
      <c r="BBG93"/>
      <c r="BBH93"/>
      <c r="BBI93"/>
      <c r="BBJ93"/>
      <c r="BBK93"/>
      <c r="BBL93"/>
      <c r="BBM93"/>
      <c r="BBN93"/>
      <c r="BBO93"/>
      <c r="BBP93"/>
      <c r="BBQ93"/>
      <c r="BBR93"/>
      <c r="BBS93"/>
      <c r="BBT93"/>
      <c r="BBU93"/>
      <c r="BBV93"/>
      <c r="BBW93"/>
      <c r="BBX93"/>
      <c r="BBY93"/>
      <c r="BBZ93"/>
      <c r="BCA93"/>
      <c r="BCB93"/>
      <c r="BCC93"/>
      <c r="BCD93"/>
      <c r="BCE93"/>
      <c r="BCF93"/>
      <c r="BCG93"/>
      <c r="BCH93"/>
      <c r="BCI93"/>
      <c r="BCJ93"/>
      <c r="BCK93"/>
      <c r="BCL93"/>
      <c r="BCM93"/>
      <c r="BCN93"/>
      <c r="BCO93"/>
      <c r="BCP93"/>
      <c r="BCQ93"/>
      <c r="BCR93"/>
      <c r="BCS93"/>
      <c r="BCT93"/>
      <c r="BCU93"/>
      <c r="BCV93"/>
      <c r="BCW93"/>
      <c r="BCX93"/>
      <c r="BCY93"/>
      <c r="BCZ93"/>
      <c r="BDA93"/>
      <c r="BDB93"/>
      <c r="BDC93"/>
      <c r="BDD93"/>
      <c r="BDE93"/>
      <c r="BDF93"/>
      <c r="BDG93"/>
      <c r="BDH93"/>
      <c r="BDI93"/>
      <c r="BDJ93"/>
      <c r="BDK93"/>
      <c r="BDL93"/>
      <c r="BDM93"/>
      <c r="BDN93"/>
      <c r="BDO93"/>
      <c r="BDP93"/>
      <c r="BDQ93"/>
      <c r="BDR93"/>
      <c r="BDS93"/>
      <c r="BDT93"/>
      <c r="BDU93"/>
      <c r="BDV93"/>
      <c r="BDW93"/>
      <c r="BDX93"/>
      <c r="BDY93"/>
      <c r="BDZ93"/>
      <c r="BEA93"/>
      <c r="BEB93"/>
      <c r="BEC93"/>
      <c r="BED93"/>
      <c r="BEE93"/>
      <c r="BEF93"/>
      <c r="BEG93"/>
      <c r="BEH93"/>
      <c r="BEI93"/>
      <c r="BEJ93"/>
      <c r="BEK93"/>
      <c r="BEL93"/>
      <c r="BEM93"/>
      <c r="BEN93"/>
      <c r="BEO93"/>
      <c r="BEP93"/>
      <c r="BEQ93"/>
      <c r="BER93"/>
      <c r="BES93"/>
      <c r="BET93"/>
      <c r="BEU93"/>
      <c r="BEV93"/>
      <c r="BEW93"/>
      <c r="BEX93"/>
      <c r="BEY93"/>
      <c r="BEZ93"/>
      <c r="BFA93"/>
      <c r="BFB93"/>
      <c r="BFC93"/>
      <c r="BFD93"/>
      <c r="BFE93"/>
      <c r="BFF93"/>
      <c r="BFG93"/>
      <c r="BFH93"/>
      <c r="BFI93"/>
      <c r="BFJ93"/>
      <c r="BFK93"/>
      <c r="BFL93"/>
      <c r="BFM93"/>
      <c r="BFN93"/>
      <c r="BFO93"/>
      <c r="BFP93"/>
      <c r="BFQ93"/>
      <c r="BFR93"/>
      <c r="BFS93"/>
      <c r="BFT93"/>
      <c r="BFU93"/>
      <c r="BFV93"/>
      <c r="BFW93"/>
      <c r="BFX93"/>
      <c r="BFY93"/>
      <c r="BFZ93"/>
      <c r="BGA93"/>
      <c r="BGB93"/>
      <c r="BGC93"/>
      <c r="BGD93"/>
      <c r="BGE93"/>
      <c r="BGF93"/>
      <c r="BGG93"/>
      <c r="BGH93"/>
      <c r="BGI93"/>
      <c r="BGJ93"/>
      <c r="BGK93"/>
      <c r="BGL93"/>
      <c r="BGM93"/>
      <c r="BGN93"/>
      <c r="BGO93"/>
      <c r="BGP93"/>
      <c r="BGQ93"/>
      <c r="BGR93"/>
      <c r="BGS93"/>
      <c r="BGT93"/>
      <c r="BGU93"/>
      <c r="BGV93"/>
      <c r="BGW93"/>
      <c r="BGX93"/>
      <c r="BGY93"/>
      <c r="BGZ93"/>
      <c r="BHA93"/>
      <c r="BHB93"/>
      <c r="BHC93"/>
      <c r="BHD93"/>
      <c r="BHE93"/>
      <c r="BHF93"/>
      <c r="BHG93"/>
      <c r="BHH93"/>
      <c r="BHI93"/>
      <c r="BHJ93"/>
      <c r="BHK93"/>
      <c r="BHL93"/>
      <c r="BHM93"/>
      <c r="BHN93"/>
      <c r="BHO93"/>
      <c r="BHP93"/>
      <c r="BHQ93"/>
      <c r="BHR93"/>
      <c r="BHS93"/>
      <c r="BHT93"/>
      <c r="BHU93"/>
      <c r="BHV93"/>
      <c r="BHW93"/>
      <c r="BHX93"/>
      <c r="BHY93"/>
      <c r="BHZ93"/>
      <c r="BIA93"/>
      <c r="BIB93"/>
      <c r="BIC93"/>
      <c r="BID93"/>
      <c r="BIE93"/>
      <c r="BIF93"/>
      <c r="BIG93"/>
      <c r="BIH93"/>
      <c r="BII93"/>
      <c r="BIJ93"/>
      <c r="BIK93"/>
      <c r="BIL93"/>
      <c r="BIM93"/>
      <c r="BIN93"/>
      <c r="BIO93"/>
      <c r="BIP93"/>
      <c r="BIQ93"/>
      <c r="BIR93"/>
      <c r="BIS93"/>
      <c r="BIT93"/>
      <c r="BIU93"/>
      <c r="BIV93"/>
      <c r="BIW93"/>
      <c r="BIX93"/>
      <c r="BIY93"/>
      <c r="BIZ93"/>
      <c r="BJA93"/>
      <c r="BJB93"/>
      <c r="BJC93"/>
      <c r="BJD93"/>
      <c r="BJE93"/>
      <c r="BJF93"/>
      <c r="BJG93"/>
      <c r="BJH93"/>
      <c r="BJI93"/>
      <c r="BJJ93"/>
      <c r="BJK93"/>
      <c r="BJL93"/>
      <c r="BJM93"/>
      <c r="BJN93"/>
      <c r="BJO93"/>
      <c r="BJP93"/>
      <c r="BJQ93"/>
      <c r="BJR93"/>
      <c r="BJS93"/>
      <c r="BJT93"/>
      <c r="BJU93"/>
      <c r="BJV93"/>
      <c r="BJW93"/>
      <c r="BJX93"/>
      <c r="BJY93"/>
      <c r="BJZ93"/>
      <c r="BKA93"/>
      <c r="BKB93"/>
      <c r="BKC93"/>
      <c r="BKD93"/>
      <c r="BKE93"/>
      <c r="BKF93"/>
      <c r="BKG93"/>
      <c r="BKH93"/>
      <c r="BKI93"/>
      <c r="BKJ93"/>
      <c r="BKK93"/>
      <c r="BKL93"/>
      <c r="BKM93"/>
      <c r="BKN93"/>
      <c r="BKO93"/>
      <c r="BKP93"/>
      <c r="BKQ93"/>
      <c r="BKR93"/>
      <c r="BKS93"/>
      <c r="BKT93"/>
      <c r="BKU93"/>
      <c r="BKV93"/>
      <c r="BKW93"/>
      <c r="BKX93"/>
      <c r="BKY93"/>
      <c r="BKZ93"/>
      <c r="BLA93"/>
      <c r="BLB93"/>
      <c r="BLC93"/>
      <c r="BLD93"/>
      <c r="BLE93"/>
      <c r="BLF93"/>
      <c r="BLG93"/>
      <c r="BLH93"/>
      <c r="BLI93"/>
      <c r="BLJ93"/>
      <c r="BLK93"/>
      <c r="BLL93"/>
      <c r="BLM93"/>
      <c r="BLN93"/>
      <c r="BLO93"/>
      <c r="BLP93"/>
      <c r="BLQ93"/>
      <c r="BLR93"/>
      <c r="BLS93"/>
      <c r="BLT93"/>
      <c r="BLU93"/>
      <c r="BLV93"/>
      <c r="BLW93"/>
      <c r="BLX93"/>
      <c r="BLY93"/>
      <c r="BLZ93"/>
      <c r="BMA93"/>
      <c r="BMB93"/>
      <c r="BMC93"/>
      <c r="BMD93"/>
      <c r="BME93"/>
      <c r="BMF93"/>
      <c r="BMG93"/>
      <c r="BMH93"/>
      <c r="BMI93"/>
      <c r="BMJ93"/>
      <c r="BMK93"/>
      <c r="BML93"/>
      <c r="BMM93"/>
      <c r="BMN93"/>
      <c r="BMO93"/>
      <c r="BMP93"/>
      <c r="BMQ93"/>
      <c r="BMR93"/>
      <c r="BMS93"/>
      <c r="BMT93"/>
      <c r="BMU93"/>
      <c r="BMV93"/>
      <c r="BMW93"/>
      <c r="BMX93"/>
      <c r="BMY93"/>
      <c r="BMZ93"/>
      <c r="BNA93"/>
      <c r="BNB93"/>
      <c r="BNC93"/>
      <c r="BND93"/>
      <c r="BNE93"/>
      <c r="BNF93"/>
      <c r="BNG93"/>
      <c r="BNH93"/>
      <c r="BNI93"/>
      <c r="BNJ93"/>
      <c r="BNK93"/>
      <c r="BNL93"/>
      <c r="BNM93"/>
      <c r="BNN93"/>
      <c r="BNO93"/>
      <c r="BNP93"/>
      <c r="BNQ93"/>
      <c r="BNR93"/>
      <c r="BNS93"/>
      <c r="BNT93"/>
      <c r="BNU93"/>
      <c r="BNV93"/>
      <c r="BNW93"/>
      <c r="BNX93"/>
      <c r="BNY93"/>
      <c r="BNZ93"/>
      <c r="BOA93"/>
      <c r="BOB93"/>
      <c r="BOC93"/>
      <c r="BOD93"/>
      <c r="BOE93"/>
      <c r="BOF93"/>
      <c r="BOG93"/>
      <c r="BOH93"/>
      <c r="BOI93"/>
      <c r="BOJ93"/>
      <c r="BOK93"/>
      <c r="BOL93"/>
      <c r="BOM93"/>
      <c r="BON93"/>
      <c r="BOO93"/>
      <c r="BOP93"/>
      <c r="BOQ93"/>
      <c r="BOR93"/>
      <c r="BOS93"/>
      <c r="BOT93"/>
      <c r="BOU93"/>
      <c r="BOV93"/>
      <c r="BOW93"/>
      <c r="BOX93"/>
      <c r="BOY93"/>
      <c r="BOZ93"/>
      <c r="BPA93"/>
      <c r="BPB93"/>
      <c r="BPC93"/>
      <c r="BPD93"/>
      <c r="BPE93"/>
      <c r="BPF93"/>
      <c r="BPG93"/>
      <c r="BPH93"/>
      <c r="BPI93"/>
      <c r="BPJ93"/>
      <c r="BPK93"/>
      <c r="BPL93"/>
      <c r="BPM93"/>
      <c r="BPN93"/>
      <c r="BPO93"/>
      <c r="BPP93"/>
      <c r="BPQ93"/>
      <c r="BPR93"/>
      <c r="BPS93"/>
      <c r="BPT93"/>
      <c r="BPU93"/>
      <c r="BPV93"/>
      <c r="BPW93"/>
      <c r="BPX93"/>
      <c r="BPY93"/>
      <c r="BPZ93"/>
      <c r="BQA93"/>
      <c r="BQB93"/>
      <c r="BQC93"/>
      <c r="BQD93"/>
      <c r="BQE93"/>
      <c r="BQF93"/>
      <c r="BQG93"/>
      <c r="BQH93"/>
      <c r="BQI93"/>
      <c r="BQJ93"/>
      <c r="BQK93"/>
      <c r="BQL93"/>
      <c r="BQM93"/>
      <c r="BQN93"/>
      <c r="BQO93"/>
      <c r="BQP93"/>
      <c r="BQQ93"/>
      <c r="BQR93"/>
      <c r="BQS93"/>
      <c r="BQT93"/>
      <c r="BQU93"/>
      <c r="BQV93"/>
      <c r="BQW93"/>
      <c r="BQX93"/>
      <c r="BQY93"/>
      <c r="BQZ93"/>
      <c r="BRA93"/>
      <c r="BRB93"/>
      <c r="BRC93"/>
      <c r="BRD93"/>
      <c r="BRE93"/>
      <c r="BRF93"/>
      <c r="BRG93"/>
      <c r="BRH93"/>
      <c r="BRI93"/>
      <c r="BRJ93"/>
      <c r="BRK93"/>
      <c r="BRL93"/>
      <c r="BRM93"/>
      <c r="BRN93"/>
      <c r="BRO93"/>
      <c r="BRP93"/>
      <c r="BRQ93"/>
      <c r="BRR93"/>
      <c r="BRS93"/>
      <c r="BRT93"/>
      <c r="BRU93"/>
      <c r="BRV93"/>
      <c r="BRW93"/>
      <c r="BRX93"/>
      <c r="BRY93"/>
      <c r="BRZ93"/>
      <c r="BSA93"/>
      <c r="BSB93"/>
      <c r="BSC93"/>
      <c r="BSD93"/>
      <c r="BSE93"/>
      <c r="BSF93"/>
      <c r="BSG93"/>
      <c r="BSH93"/>
      <c r="BSI93"/>
      <c r="BSJ93"/>
      <c r="BSK93"/>
      <c r="BSL93"/>
      <c r="BSM93"/>
      <c r="BSN93"/>
      <c r="BSO93"/>
      <c r="BSP93"/>
      <c r="BSQ93"/>
      <c r="BSR93"/>
      <c r="BSS93"/>
      <c r="BST93"/>
      <c r="BSU93"/>
      <c r="BSV93"/>
      <c r="BSW93"/>
      <c r="BSX93"/>
      <c r="BSY93"/>
      <c r="BSZ93"/>
      <c r="BTA93"/>
      <c r="BTB93"/>
      <c r="BTC93"/>
      <c r="BTD93"/>
      <c r="BTE93"/>
      <c r="BTF93"/>
      <c r="BTG93"/>
      <c r="BTH93"/>
      <c r="BTI93"/>
      <c r="BTJ93"/>
      <c r="BTK93"/>
      <c r="BTL93"/>
      <c r="BTM93"/>
      <c r="BTN93"/>
      <c r="BTO93"/>
      <c r="BTP93"/>
      <c r="BTQ93"/>
      <c r="BTR93"/>
      <c r="BTS93"/>
      <c r="BTT93"/>
      <c r="BTU93"/>
      <c r="BTV93"/>
      <c r="BTW93"/>
      <c r="BTX93"/>
      <c r="BTY93"/>
      <c r="BTZ93"/>
      <c r="BUA93"/>
      <c r="BUB93"/>
      <c r="BUC93"/>
      <c r="BUD93"/>
      <c r="BUE93"/>
      <c r="BUF93"/>
      <c r="BUG93"/>
      <c r="BUH93"/>
      <c r="BUI93"/>
      <c r="BUJ93"/>
      <c r="BUK93"/>
      <c r="BUL93"/>
      <c r="BUM93"/>
      <c r="BUN93"/>
      <c r="BUO93"/>
      <c r="BUP93"/>
      <c r="BUQ93"/>
      <c r="BUR93"/>
      <c r="BUS93"/>
      <c r="BUT93"/>
      <c r="BUU93"/>
      <c r="BUV93"/>
      <c r="BUW93"/>
      <c r="BUX93"/>
      <c r="BUY93"/>
      <c r="BUZ93"/>
      <c r="BVA93"/>
      <c r="BVB93"/>
      <c r="BVC93"/>
      <c r="BVD93"/>
      <c r="BVE93"/>
      <c r="BVF93"/>
      <c r="BVG93"/>
      <c r="BVH93"/>
      <c r="BVI93"/>
      <c r="BVJ93"/>
      <c r="BVK93"/>
      <c r="BVL93"/>
      <c r="BVM93"/>
      <c r="BVN93"/>
      <c r="BVO93"/>
      <c r="BVP93"/>
      <c r="BVQ93"/>
      <c r="BVR93"/>
      <c r="BVS93"/>
      <c r="BVT93"/>
      <c r="BVU93"/>
      <c r="BVV93"/>
      <c r="BVW93"/>
      <c r="BVX93"/>
      <c r="BVY93"/>
      <c r="BVZ93"/>
      <c r="BWA93"/>
      <c r="BWB93"/>
      <c r="BWC93"/>
      <c r="BWD93"/>
      <c r="BWE93"/>
      <c r="BWF93"/>
      <c r="BWG93"/>
      <c r="BWH93"/>
      <c r="BWI93"/>
      <c r="BWJ93"/>
      <c r="BWK93"/>
      <c r="BWL93"/>
      <c r="BWM93"/>
      <c r="BWN93"/>
      <c r="BWO93"/>
      <c r="BWP93"/>
      <c r="BWQ93"/>
      <c r="BWR93"/>
      <c r="BWS93"/>
      <c r="BWT93"/>
      <c r="BWU93"/>
      <c r="BWV93"/>
      <c r="BWW93"/>
      <c r="BWX93"/>
      <c r="BWY93"/>
      <c r="BWZ93"/>
      <c r="BXA93"/>
      <c r="BXB93"/>
      <c r="BXC93"/>
      <c r="BXD93"/>
      <c r="BXE93"/>
      <c r="BXF93"/>
      <c r="BXG93"/>
      <c r="BXH93"/>
      <c r="BXI93"/>
      <c r="BXJ93"/>
      <c r="BXK93"/>
      <c r="BXL93"/>
      <c r="BXM93"/>
      <c r="BXN93"/>
      <c r="BXO93"/>
      <c r="BXP93"/>
      <c r="BXQ93"/>
      <c r="BXR93"/>
      <c r="BXS93"/>
      <c r="BXT93"/>
      <c r="BXU93"/>
      <c r="BXV93"/>
      <c r="BXW93"/>
      <c r="BXX93"/>
      <c r="BXY93"/>
      <c r="BXZ93"/>
      <c r="BYA93"/>
      <c r="BYB93"/>
      <c r="BYC93"/>
      <c r="BYD93"/>
      <c r="BYE93"/>
      <c r="BYF93"/>
      <c r="BYG93"/>
      <c r="BYH93"/>
      <c r="BYI93"/>
      <c r="BYJ93"/>
      <c r="BYK93"/>
      <c r="BYL93"/>
      <c r="BYM93"/>
      <c r="BYN93"/>
      <c r="BYO93"/>
      <c r="BYP93"/>
      <c r="BYQ93"/>
      <c r="BYR93"/>
      <c r="BYS93"/>
      <c r="BYT93"/>
      <c r="BYU93"/>
      <c r="BYV93"/>
      <c r="BYW93"/>
      <c r="BYX93"/>
      <c r="BYY93"/>
      <c r="BYZ93"/>
      <c r="BZA93"/>
      <c r="BZB93"/>
      <c r="BZC93"/>
      <c r="BZD93"/>
      <c r="BZE93"/>
      <c r="BZF93"/>
      <c r="BZG93"/>
      <c r="BZH93"/>
      <c r="BZI93"/>
      <c r="BZJ93"/>
      <c r="BZK93"/>
      <c r="BZL93"/>
      <c r="BZM93"/>
      <c r="BZN93"/>
      <c r="BZO93"/>
      <c r="BZP93"/>
      <c r="BZQ93"/>
      <c r="BZR93"/>
      <c r="BZS93"/>
      <c r="BZT93"/>
      <c r="BZU93"/>
      <c r="BZV93"/>
      <c r="BZW93"/>
      <c r="BZX93"/>
      <c r="BZY93"/>
      <c r="BZZ93"/>
      <c r="CAA93"/>
      <c r="CAB93"/>
      <c r="CAC93"/>
      <c r="CAD93"/>
      <c r="CAE93"/>
      <c r="CAF93"/>
      <c r="CAG93"/>
      <c r="CAH93"/>
      <c r="CAI93"/>
      <c r="CAJ93"/>
      <c r="CAK93"/>
      <c r="CAL93"/>
      <c r="CAM93"/>
      <c r="CAN93"/>
      <c r="CAO93"/>
      <c r="CAP93"/>
      <c r="CAQ93"/>
      <c r="CAR93"/>
      <c r="CAS93"/>
      <c r="CAT93"/>
      <c r="CAU93"/>
      <c r="CAV93"/>
      <c r="CAW93"/>
      <c r="CAX93"/>
      <c r="CAY93"/>
      <c r="CAZ93"/>
      <c r="CBA93"/>
      <c r="CBB93"/>
      <c r="CBC93"/>
      <c r="CBD93"/>
      <c r="CBE93"/>
      <c r="CBF93"/>
      <c r="CBG93"/>
      <c r="CBH93"/>
      <c r="CBI93"/>
      <c r="CBJ93"/>
      <c r="CBK93"/>
      <c r="CBL93"/>
      <c r="CBM93"/>
      <c r="CBN93"/>
      <c r="CBO93"/>
      <c r="CBP93"/>
      <c r="CBQ93"/>
      <c r="CBR93"/>
      <c r="CBS93"/>
      <c r="CBT93"/>
      <c r="CBU93"/>
      <c r="CBV93"/>
      <c r="CBW93"/>
      <c r="CBX93"/>
      <c r="CBY93"/>
      <c r="CBZ93"/>
      <c r="CCA93"/>
      <c r="CCB93"/>
      <c r="CCC93"/>
      <c r="CCD93"/>
      <c r="CCE93"/>
      <c r="CCF93"/>
      <c r="CCG93"/>
      <c r="CCH93"/>
      <c r="CCI93"/>
      <c r="CCJ93"/>
      <c r="CCK93"/>
      <c r="CCL93"/>
      <c r="CCM93"/>
      <c r="CCN93"/>
      <c r="CCO93"/>
      <c r="CCP93"/>
      <c r="CCQ93"/>
      <c r="CCR93"/>
      <c r="CCS93"/>
      <c r="CCT93"/>
      <c r="CCU93"/>
      <c r="CCV93"/>
      <c r="CCW93"/>
      <c r="CCX93"/>
      <c r="CCY93"/>
      <c r="CCZ93"/>
      <c r="CDA93"/>
      <c r="CDB93"/>
      <c r="CDC93"/>
      <c r="CDD93"/>
      <c r="CDE93"/>
      <c r="CDF93"/>
      <c r="CDG93"/>
      <c r="CDH93"/>
      <c r="CDI93"/>
      <c r="CDJ93"/>
      <c r="CDK93"/>
      <c r="CDL93"/>
      <c r="CDM93"/>
      <c r="CDN93"/>
      <c r="CDO93"/>
      <c r="CDP93"/>
      <c r="CDQ93"/>
      <c r="CDR93"/>
      <c r="CDS93"/>
      <c r="CDT93"/>
      <c r="CDU93"/>
      <c r="CDV93"/>
      <c r="CDW93"/>
      <c r="CDX93"/>
      <c r="CDY93"/>
      <c r="CDZ93"/>
      <c r="CEA93"/>
      <c r="CEB93"/>
      <c r="CEC93"/>
      <c r="CED93"/>
      <c r="CEE93"/>
      <c r="CEF93"/>
      <c r="CEG93"/>
      <c r="CEH93"/>
      <c r="CEI93"/>
      <c r="CEJ93"/>
      <c r="CEK93"/>
      <c r="CEL93"/>
      <c r="CEM93"/>
      <c r="CEN93"/>
      <c r="CEO93"/>
      <c r="CEP93"/>
      <c r="CEQ93"/>
      <c r="CER93"/>
      <c r="CES93"/>
      <c r="CET93"/>
      <c r="CEU93"/>
      <c r="CEV93"/>
      <c r="CEW93"/>
      <c r="CEX93"/>
      <c r="CEY93"/>
      <c r="CEZ93"/>
      <c r="CFA93"/>
      <c r="CFB93"/>
      <c r="CFC93"/>
      <c r="CFD93"/>
      <c r="CFE93"/>
      <c r="CFF93"/>
      <c r="CFG93"/>
      <c r="CFH93"/>
      <c r="CFI93"/>
      <c r="CFJ93"/>
      <c r="CFK93"/>
      <c r="CFL93"/>
      <c r="CFM93"/>
      <c r="CFN93"/>
      <c r="CFO93"/>
      <c r="CFP93"/>
      <c r="CFQ93"/>
      <c r="CFR93"/>
      <c r="CFS93"/>
      <c r="CFT93"/>
      <c r="CFU93"/>
      <c r="CFV93"/>
      <c r="CFW93"/>
      <c r="CFX93"/>
      <c r="CFY93"/>
      <c r="CFZ93"/>
      <c r="CGA93"/>
      <c r="CGB93"/>
      <c r="CGC93"/>
      <c r="CGD93"/>
      <c r="CGE93"/>
      <c r="CGF93"/>
      <c r="CGG93"/>
      <c r="CGH93"/>
      <c r="CGI93"/>
      <c r="CGJ93"/>
      <c r="CGK93"/>
      <c r="CGL93"/>
      <c r="CGM93"/>
      <c r="CGN93"/>
      <c r="CGO93"/>
      <c r="CGP93"/>
      <c r="CGQ93"/>
      <c r="CGR93"/>
      <c r="CGS93"/>
      <c r="CGT93"/>
      <c r="CGU93"/>
      <c r="CGV93"/>
      <c r="CGW93"/>
      <c r="CGX93"/>
      <c r="CGY93"/>
      <c r="CGZ93"/>
      <c r="CHA93"/>
      <c r="CHB93"/>
      <c r="CHC93"/>
      <c r="CHD93"/>
      <c r="CHE93"/>
      <c r="CHF93"/>
      <c r="CHG93"/>
      <c r="CHH93"/>
      <c r="CHI93"/>
      <c r="CHJ93"/>
      <c r="CHK93"/>
      <c r="CHL93"/>
      <c r="CHM93"/>
      <c r="CHN93"/>
      <c r="CHO93"/>
      <c r="CHP93"/>
      <c r="CHQ93"/>
      <c r="CHR93"/>
      <c r="CHS93"/>
      <c r="CHT93"/>
      <c r="CHU93"/>
      <c r="CHV93"/>
      <c r="CHW93"/>
      <c r="CHX93"/>
      <c r="CHY93"/>
      <c r="CHZ93"/>
      <c r="CIA93"/>
      <c r="CIB93"/>
      <c r="CIC93"/>
      <c r="CID93"/>
      <c r="CIE93"/>
      <c r="CIF93"/>
      <c r="CIG93"/>
      <c r="CIH93"/>
      <c r="CII93"/>
      <c r="CIJ93"/>
      <c r="CIK93"/>
      <c r="CIL93"/>
      <c r="CIM93"/>
      <c r="CIN93"/>
      <c r="CIO93"/>
      <c r="CIP93"/>
      <c r="CIQ93"/>
      <c r="CIR93"/>
      <c r="CIS93"/>
      <c r="CIT93"/>
      <c r="CIU93"/>
      <c r="CIV93"/>
      <c r="CIW93"/>
      <c r="CIX93"/>
      <c r="CIY93"/>
      <c r="CIZ93"/>
      <c r="CJA93"/>
      <c r="CJB93"/>
      <c r="CJC93"/>
      <c r="CJD93"/>
      <c r="CJE93"/>
      <c r="CJF93"/>
      <c r="CJG93"/>
      <c r="CJH93"/>
      <c r="CJI93"/>
      <c r="CJJ93"/>
      <c r="CJK93"/>
      <c r="CJL93"/>
      <c r="CJM93"/>
      <c r="CJN93"/>
      <c r="CJO93"/>
      <c r="CJP93"/>
      <c r="CJQ93"/>
      <c r="CJR93"/>
      <c r="CJS93"/>
      <c r="CJT93"/>
      <c r="CJU93"/>
      <c r="CJV93"/>
      <c r="CJW93"/>
      <c r="CJX93"/>
      <c r="CJY93"/>
      <c r="CJZ93"/>
      <c r="CKA93"/>
      <c r="CKB93"/>
      <c r="CKC93"/>
      <c r="CKD93"/>
      <c r="CKE93"/>
      <c r="CKF93"/>
      <c r="CKG93"/>
      <c r="CKH93"/>
      <c r="CKI93"/>
      <c r="CKJ93"/>
      <c r="CKK93"/>
      <c r="CKL93"/>
      <c r="CKM93"/>
      <c r="CKN93"/>
      <c r="CKO93"/>
      <c r="CKP93"/>
      <c r="CKQ93"/>
      <c r="CKR93"/>
      <c r="CKS93"/>
      <c r="CKT93"/>
      <c r="CKU93"/>
      <c r="CKV93"/>
      <c r="CKW93"/>
      <c r="CKX93"/>
      <c r="CKY93"/>
      <c r="CKZ93"/>
      <c r="CLA93"/>
      <c r="CLB93"/>
      <c r="CLC93"/>
      <c r="CLD93"/>
      <c r="CLE93"/>
      <c r="CLF93"/>
      <c r="CLG93"/>
      <c r="CLH93"/>
      <c r="CLI93"/>
      <c r="CLJ93"/>
      <c r="CLK93"/>
      <c r="CLL93"/>
      <c r="CLM93"/>
      <c r="CLN93"/>
      <c r="CLO93"/>
      <c r="CLP93"/>
      <c r="CLQ93"/>
      <c r="CLR93"/>
      <c r="CLS93"/>
      <c r="CLT93"/>
      <c r="CLU93"/>
      <c r="CLV93"/>
      <c r="CLW93"/>
      <c r="CLX93"/>
      <c r="CLY93"/>
      <c r="CLZ93"/>
      <c r="CMA93"/>
      <c r="CMB93"/>
      <c r="CMC93"/>
      <c r="CMD93"/>
      <c r="CME93"/>
      <c r="CMF93"/>
      <c r="CMG93"/>
      <c r="CMH93"/>
      <c r="CMI93"/>
      <c r="CMJ93"/>
      <c r="CMK93"/>
      <c r="CML93"/>
      <c r="CMM93"/>
      <c r="CMN93"/>
      <c r="CMO93"/>
      <c r="CMP93"/>
      <c r="CMQ93"/>
      <c r="CMR93"/>
      <c r="CMS93"/>
      <c r="CMT93"/>
      <c r="CMU93"/>
      <c r="CMV93"/>
      <c r="CMW93"/>
      <c r="CMX93"/>
      <c r="CMY93"/>
      <c r="CMZ93"/>
      <c r="CNA93"/>
      <c r="CNB93"/>
      <c r="CNC93"/>
      <c r="CND93"/>
      <c r="CNE93"/>
      <c r="CNF93"/>
      <c r="CNG93"/>
      <c r="CNH93"/>
      <c r="CNI93"/>
      <c r="CNJ93"/>
      <c r="CNK93"/>
      <c r="CNL93"/>
      <c r="CNM93"/>
      <c r="CNN93"/>
      <c r="CNO93"/>
      <c r="CNP93"/>
      <c r="CNQ93"/>
      <c r="CNR93"/>
      <c r="CNS93"/>
      <c r="CNT93"/>
      <c r="CNU93"/>
      <c r="CNV93"/>
      <c r="CNW93"/>
      <c r="CNX93"/>
      <c r="CNY93"/>
      <c r="CNZ93"/>
      <c r="COA93"/>
      <c r="COB93"/>
      <c r="COC93"/>
      <c r="COD93"/>
      <c r="COE93"/>
      <c r="COF93"/>
      <c r="COG93"/>
      <c r="COH93"/>
      <c r="COI93"/>
      <c r="COJ93"/>
      <c r="COK93"/>
      <c r="COL93"/>
      <c r="COM93"/>
      <c r="CON93"/>
      <c r="COO93"/>
      <c r="COP93"/>
      <c r="COQ93"/>
      <c r="COR93"/>
      <c r="COS93"/>
      <c r="COT93"/>
      <c r="COU93"/>
      <c r="COV93"/>
      <c r="COW93"/>
      <c r="COX93"/>
      <c r="COY93"/>
      <c r="COZ93"/>
      <c r="CPA93"/>
      <c r="CPB93"/>
      <c r="CPC93"/>
      <c r="CPD93"/>
      <c r="CPE93"/>
      <c r="CPF93"/>
      <c r="CPG93"/>
      <c r="CPH93"/>
      <c r="CPI93"/>
      <c r="CPJ93"/>
      <c r="CPK93"/>
      <c r="CPL93"/>
      <c r="CPM93"/>
      <c r="CPN93"/>
      <c r="CPO93"/>
      <c r="CPP93"/>
      <c r="CPQ93"/>
      <c r="CPR93"/>
      <c r="CPS93"/>
      <c r="CPT93"/>
      <c r="CPU93"/>
      <c r="CPV93"/>
      <c r="CPW93"/>
      <c r="CPX93"/>
      <c r="CPY93"/>
      <c r="CPZ93"/>
      <c r="CQA93"/>
      <c r="CQB93"/>
      <c r="CQC93"/>
      <c r="CQD93"/>
      <c r="CQE93"/>
      <c r="CQF93"/>
      <c r="CQG93"/>
      <c r="CQH93"/>
      <c r="CQI93"/>
      <c r="CQJ93"/>
      <c r="CQK93"/>
      <c r="CQL93"/>
      <c r="CQM93"/>
      <c r="CQN93"/>
      <c r="CQO93"/>
      <c r="CQP93"/>
      <c r="CQQ93"/>
      <c r="CQR93"/>
      <c r="CQS93"/>
      <c r="CQT93"/>
      <c r="CQU93"/>
      <c r="CQV93"/>
      <c r="CQW93"/>
      <c r="CQX93"/>
      <c r="CQY93"/>
      <c r="CQZ93"/>
      <c r="CRA93"/>
      <c r="CRB93"/>
      <c r="CRC93"/>
      <c r="CRD93"/>
      <c r="CRE93"/>
      <c r="CRF93"/>
      <c r="CRG93"/>
      <c r="CRH93"/>
      <c r="CRI93"/>
      <c r="CRJ93"/>
      <c r="CRK93"/>
      <c r="CRL93"/>
      <c r="CRM93"/>
      <c r="CRN93"/>
      <c r="CRO93"/>
      <c r="CRP93"/>
      <c r="CRQ93"/>
      <c r="CRR93"/>
      <c r="CRS93"/>
      <c r="CRT93"/>
      <c r="CRU93"/>
      <c r="CRV93"/>
      <c r="CRW93"/>
      <c r="CRX93"/>
      <c r="CRY93"/>
      <c r="CRZ93"/>
      <c r="CSA93"/>
      <c r="CSB93"/>
      <c r="CSC93"/>
      <c r="CSD93"/>
      <c r="CSE93"/>
      <c r="CSF93"/>
      <c r="CSG93"/>
      <c r="CSH93"/>
      <c r="CSI93"/>
      <c r="CSJ93"/>
      <c r="CSK93"/>
      <c r="CSL93"/>
      <c r="CSM93"/>
      <c r="CSN93"/>
      <c r="CSO93"/>
      <c r="CSP93"/>
      <c r="CSQ93"/>
      <c r="CSR93"/>
      <c r="CSS93"/>
      <c r="CST93"/>
      <c r="CSU93"/>
      <c r="CSV93"/>
      <c r="CSW93"/>
      <c r="CSX93"/>
      <c r="CSY93"/>
      <c r="CSZ93"/>
      <c r="CTA93"/>
      <c r="CTB93"/>
      <c r="CTC93"/>
      <c r="CTD93"/>
      <c r="CTE93"/>
      <c r="CTF93"/>
      <c r="CTG93"/>
      <c r="CTH93"/>
      <c r="CTI93"/>
      <c r="CTJ93"/>
      <c r="CTK93"/>
      <c r="CTL93"/>
      <c r="CTM93"/>
      <c r="CTN93"/>
      <c r="CTO93"/>
      <c r="CTP93"/>
      <c r="CTQ93"/>
      <c r="CTR93"/>
      <c r="CTS93"/>
      <c r="CTT93"/>
      <c r="CTU93"/>
      <c r="CTV93"/>
      <c r="CTW93"/>
      <c r="CTX93"/>
      <c r="CTY93"/>
      <c r="CTZ93"/>
      <c r="CUA93"/>
      <c r="CUB93"/>
      <c r="CUC93"/>
      <c r="CUD93"/>
      <c r="CUE93"/>
      <c r="CUF93"/>
      <c r="CUG93"/>
      <c r="CUH93"/>
      <c r="CUI93"/>
      <c r="CUJ93"/>
      <c r="CUK93"/>
      <c r="CUL93"/>
      <c r="CUM93"/>
      <c r="CUN93"/>
      <c r="CUO93"/>
      <c r="CUP93"/>
      <c r="CUQ93"/>
      <c r="CUR93"/>
      <c r="CUS93"/>
      <c r="CUT93"/>
      <c r="CUU93"/>
      <c r="CUV93"/>
      <c r="CUW93"/>
      <c r="CUX93"/>
      <c r="CUY93"/>
      <c r="CUZ93"/>
      <c r="CVA93"/>
      <c r="CVB93"/>
      <c r="CVC93"/>
      <c r="CVD93"/>
      <c r="CVE93"/>
      <c r="CVF93"/>
      <c r="CVG93"/>
      <c r="CVH93"/>
      <c r="CVI93"/>
      <c r="CVJ93"/>
      <c r="CVK93"/>
      <c r="CVL93"/>
      <c r="CVM93"/>
      <c r="CVN93"/>
      <c r="CVO93"/>
      <c r="CVP93"/>
      <c r="CVQ93"/>
      <c r="CVR93"/>
      <c r="CVS93"/>
      <c r="CVT93"/>
      <c r="CVU93"/>
      <c r="CVV93"/>
      <c r="CVW93"/>
      <c r="CVX93"/>
      <c r="CVY93"/>
      <c r="CVZ93"/>
      <c r="CWA93"/>
      <c r="CWB93"/>
      <c r="CWC93"/>
      <c r="CWD93"/>
      <c r="CWE93"/>
      <c r="CWF93"/>
      <c r="CWG93"/>
      <c r="CWH93"/>
      <c r="CWI93"/>
      <c r="CWJ93"/>
      <c r="CWK93"/>
      <c r="CWL93"/>
      <c r="CWM93"/>
      <c r="CWN93"/>
      <c r="CWO93"/>
      <c r="CWP93"/>
      <c r="CWQ93"/>
      <c r="CWR93"/>
      <c r="CWS93"/>
      <c r="CWT93"/>
      <c r="CWU93"/>
      <c r="CWV93"/>
      <c r="CWW93"/>
      <c r="CWX93"/>
      <c r="CWY93"/>
      <c r="CWZ93"/>
      <c r="CXA93"/>
      <c r="CXB93"/>
      <c r="CXC93"/>
      <c r="CXD93"/>
      <c r="CXE93"/>
      <c r="CXF93"/>
      <c r="CXG93"/>
      <c r="CXH93"/>
      <c r="CXI93"/>
      <c r="CXJ93"/>
      <c r="CXK93"/>
      <c r="CXL93"/>
      <c r="CXM93"/>
      <c r="CXN93"/>
      <c r="CXO93"/>
      <c r="CXP93"/>
      <c r="CXQ93"/>
      <c r="CXR93"/>
      <c r="CXS93"/>
      <c r="CXT93"/>
      <c r="CXU93"/>
      <c r="CXV93"/>
      <c r="CXW93"/>
      <c r="CXX93"/>
      <c r="CXY93"/>
      <c r="CXZ93"/>
      <c r="CYA93"/>
      <c r="CYB93"/>
      <c r="CYC93"/>
      <c r="CYD93"/>
      <c r="CYE93"/>
      <c r="CYF93"/>
      <c r="CYG93"/>
      <c r="CYH93"/>
      <c r="CYI93"/>
      <c r="CYJ93"/>
      <c r="CYK93"/>
      <c r="CYL93"/>
      <c r="CYM93"/>
      <c r="CYN93"/>
      <c r="CYO93"/>
      <c r="CYP93"/>
      <c r="CYQ93"/>
      <c r="CYR93"/>
      <c r="CYS93"/>
      <c r="CYT93"/>
      <c r="CYU93"/>
      <c r="CYV93"/>
      <c r="CYW93"/>
      <c r="CYX93"/>
      <c r="CYY93"/>
      <c r="CYZ93"/>
      <c r="CZA93"/>
      <c r="CZB93"/>
      <c r="CZC93"/>
      <c r="CZD93"/>
      <c r="CZE93"/>
      <c r="CZF93"/>
      <c r="CZG93"/>
      <c r="CZH93"/>
      <c r="CZI93"/>
      <c r="CZJ93"/>
      <c r="CZK93"/>
      <c r="CZL93"/>
      <c r="CZM93"/>
      <c r="CZN93"/>
      <c r="CZO93"/>
      <c r="CZP93"/>
      <c r="CZQ93"/>
      <c r="CZR93"/>
      <c r="CZS93"/>
      <c r="CZT93"/>
      <c r="CZU93"/>
      <c r="CZV93"/>
      <c r="CZW93"/>
      <c r="CZX93"/>
      <c r="CZY93"/>
      <c r="CZZ93"/>
      <c r="DAA93"/>
      <c r="DAB93"/>
      <c r="DAC93"/>
      <c r="DAD93"/>
      <c r="DAE93"/>
      <c r="DAF93"/>
      <c r="DAG93"/>
      <c r="DAH93"/>
      <c r="DAI93"/>
      <c r="DAJ93"/>
      <c r="DAK93"/>
      <c r="DAL93"/>
      <c r="DAM93"/>
      <c r="DAN93"/>
      <c r="DAO93"/>
      <c r="DAP93"/>
      <c r="DAQ93"/>
      <c r="DAR93"/>
      <c r="DAS93"/>
      <c r="DAT93"/>
      <c r="DAU93"/>
      <c r="DAV93"/>
      <c r="DAW93"/>
      <c r="DAX93"/>
      <c r="DAY93"/>
      <c r="DAZ93"/>
      <c r="DBA93"/>
      <c r="DBB93"/>
      <c r="DBC93"/>
      <c r="DBD93"/>
      <c r="DBE93"/>
      <c r="DBF93"/>
      <c r="DBG93"/>
      <c r="DBH93"/>
      <c r="DBI93"/>
      <c r="DBJ93"/>
      <c r="DBK93"/>
      <c r="DBL93"/>
      <c r="DBM93"/>
      <c r="DBN93"/>
      <c r="DBO93"/>
      <c r="DBP93"/>
      <c r="DBQ93"/>
      <c r="DBR93"/>
      <c r="DBS93"/>
      <c r="DBT93"/>
      <c r="DBU93"/>
      <c r="DBV93"/>
      <c r="DBW93"/>
      <c r="DBX93"/>
      <c r="DBY93"/>
      <c r="DBZ93"/>
      <c r="DCA93"/>
      <c r="DCB93"/>
      <c r="DCC93"/>
      <c r="DCD93"/>
      <c r="DCE93"/>
      <c r="DCF93"/>
      <c r="DCG93"/>
      <c r="DCH93"/>
      <c r="DCI93"/>
      <c r="DCJ93"/>
      <c r="DCK93"/>
      <c r="DCL93"/>
      <c r="DCM93"/>
      <c r="DCN93"/>
      <c r="DCO93"/>
      <c r="DCP93"/>
      <c r="DCQ93"/>
      <c r="DCR93"/>
      <c r="DCS93"/>
      <c r="DCT93"/>
      <c r="DCU93"/>
      <c r="DCV93"/>
      <c r="DCW93"/>
      <c r="DCX93"/>
      <c r="DCY93"/>
      <c r="DCZ93"/>
      <c r="DDA93"/>
      <c r="DDB93"/>
      <c r="DDC93"/>
      <c r="DDD93"/>
      <c r="DDE93"/>
      <c r="DDF93"/>
      <c r="DDG93"/>
      <c r="DDH93"/>
      <c r="DDI93"/>
      <c r="DDJ93"/>
      <c r="DDK93"/>
      <c r="DDL93"/>
      <c r="DDM93"/>
      <c r="DDN93"/>
      <c r="DDO93"/>
      <c r="DDP93"/>
      <c r="DDQ93"/>
      <c r="DDR93"/>
      <c r="DDS93"/>
      <c r="DDT93"/>
      <c r="DDU93"/>
      <c r="DDV93"/>
      <c r="DDW93"/>
      <c r="DDX93"/>
      <c r="DDY93"/>
      <c r="DDZ93"/>
      <c r="DEA93"/>
      <c r="DEB93"/>
      <c r="DEC93"/>
      <c r="DED93"/>
      <c r="DEE93"/>
      <c r="DEF93"/>
      <c r="DEG93"/>
      <c r="DEH93"/>
      <c r="DEI93"/>
      <c r="DEJ93"/>
      <c r="DEK93"/>
      <c r="DEL93"/>
      <c r="DEM93"/>
      <c r="DEN93"/>
      <c r="DEO93"/>
      <c r="DEP93"/>
      <c r="DEQ93"/>
      <c r="DER93"/>
      <c r="DES93"/>
      <c r="DET93"/>
      <c r="DEU93"/>
      <c r="DEV93"/>
      <c r="DEW93"/>
      <c r="DEX93"/>
      <c r="DEY93"/>
      <c r="DEZ93"/>
      <c r="DFA93"/>
      <c r="DFB93"/>
      <c r="DFC93"/>
      <c r="DFD93"/>
      <c r="DFE93"/>
      <c r="DFF93"/>
      <c r="DFG93"/>
      <c r="DFH93"/>
      <c r="DFI93"/>
      <c r="DFJ93"/>
      <c r="DFK93"/>
      <c r="DFL93"/>
      <c r="DFM93"/>
      <c r="DFN93"/>
      <c r="DFO93"/>
      <c r="DFP93"/>
      <c r="DFQ93"/>
      <c r="DFR93"/>
      <c r="DFS93"/>
      <c r="DFT93"/>
      <c r="DFU93"/>
      <c r="DFV93"/>
      <c r="DFW93"/>
      <c r="DFX93"/>
      <c r="DFY93"/>
      <c r="DFZ93"/>
      <c r="DGA93"/>
      <c r="DGB93"/>
      <c r="DGC93"/>
      <c r="DGD93"/>
      <c r="DGE93"/>
      <c r="DGF93"/>
      <c r="DGG93"/>
      <c r="DGH93"/>
      <c r="DGI93"/>
      <c r="DGJ93"/>
      <c r="DGK93"/>
      <c r="DGL93"/>
      <c r="DGM93"/>
      <c r="DGN93"/>
      <c r="DGO93"/>
      <c r="DGP93"/>
      <c r="DGQ93"/>
      <c r="DGR93"/>
      <c r="DGS93"/>
      <c r="DGT93"/>
      <c r="DGU93"/>
      <c r="DGV93"/>
      <c r="DGW93"/>
      <c r="DGX93"/>
      <c r="DGY93"/>
      <c r="DGZ93"/>
      <c r="DHA93"/>
      <c r="DHB93"/>
      <c r="DHC93"/>
      <c r="DHD93"/>
      <c r="DHE93"/>
      <c r="DHF93"/>
      <c r="DHG93"/>
      <c r="DHH93"/>
      <c r="DHI93"/>
      <c r="DHJ93"/>
      <c r="DHK93"/>
      <c r="DHL93"/>
      <c r="DHM93"/>
      <c r="DHN93"/>
      <c r="DHO93"/>
      <c r="DHP93"/>
      <c r="DHQ93"/>
      <c r="DHR93"/>
      <c r="DHS93"/>
      <c r="DHT93"/>
      <c r="DHU93"/>
      <c r="DHV93"/>
      <c r="DHW93"/>
      <c r="DHX93"/>
      <c r="DHY93"/>
      <c r="DHZ93"/>
      <c r="DIA93"/>
      <c r="DIB93"/>
      <c r="DIC93"/>
      <c r="DID93"/>
      <c r="DIE93"/>
      <c r="DIF93"/>
      <c r="DIG93"/>
      <c r="DIH93"/>
      <c r="DII93"/>
      <c r="DIJ93"/>
      <c r="DIK93"/>
      <c r="DIL93"/>
      <c r="DIM93"/>
      <c r="DIN93"/>
      <c r="DIO93"/>
      <c r="DIP93"/>
      <c r="DIQ93"/>
      <c r="DIR93"/>
      <c r="DIS93"/>
      <c r="DIT93"/>
      <c r="DIU93"/>
      <c r="DIV93"/>
      <c r="DIW93"/>
      <c r="DIX93"/>
      <c r="DIY93"/>
      <c r="DIZ93"/>
      <c r="DJA93"/>
      <c r="DJB93"/>
      <c r="DJC93"/>
      <c r="DJD93"/>
      <c r="DJE93"/>
      <c r="DJF93"/>
      <c r="DJG93"/>
      <c r="DJH93"/>
      <c r="DJI93"/>
      <c r="DJJ93"/>
      <c r="DJK93"/>
      <c r="DJL93"/>
      <c r="DJM93"/>
      <c r="DJN93"/>
      <c r="DJO93"/>
      <c r="DJP93"/>
      <c r="DJQ93"/>
      <c r="DJR93"/>
      <c r="DJS93"/>
      <c r="DJT93"/>
      <c r="DJU93"/>
      <c r="DJV93"/>
      <c r="DJW93"/>
      <c r="DJX93"/>
      <c r="DJY93"/>
      <c r="DJZ93"/>
      <c r="DKA93"/>
      <c r="DKB93"/>
      <c r="DKC93"/>
      <c r="DKD93"/>
      <c r="DKE93"/>
      <c r="DKF93"/>
      <c r="DKG93"/>
      <c r="DKH93"/>
      <c r="DKI93"/>
      <c r="DKJ93"/>
      <c r="DKK93"/>
      <c r="DKL93"/>
      <c r="DKM93"/>
      <c r="DKN93"/>
      <c r="DKO93"/>
      <c r="DKP93"/>
      <c r="DKQ93"/>
      <c r="DKR93"/>
      <c r="DKS93"/>
      <c r="DKT93"/>
      <c r="DKU93"/>
      <c r="DKV93"/>
      <c r="DKW93"/>
      <c r="DKX93"/>
      <c r="DKY93"/>
      <c r="DKZ93"/>
      <c r="DLA93"/>
      <c r="DLB93"/>
      <c r="DLC93"/>
      <c r="DLD93"/>
      <c r="DLE93"/>
      <c r="DLF93"/>
      <c r="DLG93"/>
      <c r="DLH93"/>
      <c r="DLI93"/>
      <c r="DLJ93"/>
      <c r="DLK93"/>
      <c r="DLL93"/>
      <c r="DLM93"/>
      <c r="DLN93"/>
      <c r="DLO93"/>
      <c r="DLP93"/>
      <c r="DLQ93"/>
      <c r="DLR93"/>
      <c r="DLS93"/>
      <c r="DLT93"/>
      <c r="DLU93"/>
      <c r="DLV93"/>
      <c r="DLW93"/>
      <c r="DLX93"/>
      <c r="DLY93"/>
      <c r="DLZ93"/>
      <c r="DMA93"/>
      <c r="DMB93"/>
      <c r="DMC93"/>
      <c r="DMD93"/>
      <c r="DME93"/>
      <c r="DMF93"/>
      <c r="DMG93"/>
      <c r="DMH93"/>
      <c r="DMI93"/>
      <c r="DMJ93"/>
      <c r="DMK93"/>
      <c r="DML93"/>
      <c r="DMM93"/>
      <c r="DMN93"/>
      <c r="DMO93"/>
      <c r="DMP93"/>
      <c r="DMQ93"/>
      <c r="DMR93"/>
      <c r="DMS93"/>
      <c r="DMT93"/>
      <c r="DMU93"/>
      <c r="DMV93"/>
      <c r="DMW93"/>
      <c r="DMX93"/>
      <c r="DMY93"/>
      <c r="DMZ93"/>
      <c r="DNA93"/>
      <c r="DNB93"/>
      <c r="DNC93"/>
      <c r="DND93"/>
      <c r="DNE93"/>
      <c r="DNF93"/>
      <c r="DNG93"/>
      <c r="DNH93"/>
      <c r="DNI93"/>
      <c r="DNJ93"/>
      <c r="DNK93"/>
      <c r="DNL93"/>
      <c r="DNM93"/>
      <c r="DNN93"/>
      <c r="DNO93"/>
      <c r="DNP93"/>
      <c r="DNQ93"/>
      <c r="DNR93"/>
      <c r="DNS93"/>
      <c r="DNT93"/>
      <c r="DNU93"/>
      <c r="DNV93"/>
      <c r="DNW93"/>
      <c r="DNX93"/>
      <c r="DNY93"/>
      <c r="DNZ93"/>
      <c r="DOA93"/>
      <c r="DOB93"/>
      <c r="DOC93"/>
      <c r="DOD93"/>
      <c r="DOE93"/>
      <c r="DOF93"/>
      <c r="DOG93"/>
      <c r="DOH93"/>
      <c r="DOI93"/>
      <c r="DOJ93"/>
      <c r="DOK93"/>
      <c r="DOL93"/>
      <c r="DOM93"/>
      <c r="DON93"/>
      <c r="DOO93"/>
      <c r="DOP93"/>
      <c r="DOQ93"/>
      <c r="DOR93"/>
      <c r="DOS93"/>
      <c r="DOT93"/>
      <c r="DOU93"/>
      <c r="DOV93"/>
      <c r="DOW93"/>
      <c r="DOX93"/>
      <c r="DOY93"/>
      <c r="DOZ93"/>
      <c r="DPA93"/>
      <c r="DPB93"/>
      <c r="DPC93"/>
      <c r="DPD93"/>
      <c r="DPE93"/>
      <c r="DPF93"/>
      <c r="DPG93"/>
      <c r="DPH93"/>
      <c r="DPI93"/>
      <c r="DPJ93"/>
      <c r="DPK93"/>
      <c r="DPL93"/>
      <c r="DPM93"/>
      <c r="DPN93"/>
      <c r="DPO93"/>
      <c r="DPP93"/>
      <c r="DPQ93"/>
      <c r="DPR93"/>
      <c r="DPS93"/>
      <c r="DPT93"/>
      <c r="DPU93"/>
      <c r="DPV93"/>
      <c r="DPW93"/>
      <c r="DPX93"/>
      <c r="DPY93"/>
      <c r="DPZ93"/>
      <c r="DQA93"/>
      <c r="DQB93"/>
      <c r="DQC93"/>
      <c r="DQD93"/>
      <c r="DQE93"/>
      <c r="DQF93"/>
      <c r="DQG93"/>
      <c r="DQH93"/>
      <c r="DQI93"/>
      <c r="DQJ93"/>
      <c r="DQK93"/>
      <c r="DQL93"/>
      <c r="DQM93"/>
      <c r="DQN93"/>
      <c r="DQO93"/>
      <c r="DQP93"/>
      <c r="DQQ93"/>
      <c r="DQR93"/>
      <c r="DQS93"/>
      <c r="DQT93"/>
      <c r="DQU93"/>
      <c r="DQV93"/>
      <c r="DQW93"/>
      <c r="DQX93"/>
      <c r="DQY93"/>
      <c r="DQZ93"/>
      <c r="DRA93"/>
      <c r="DRB93"/>
      <c r="DRC93"/>
      <c r="DRD93"/>
      <c r="DRE93"/>
      <c r="DRF93"/>
      <c r="DRG93"/>
      <c r="DRH93"/>
      <c r="DRI93"/>
      <c r="DRJ93"/>
      <c r="DRK93"/>
      <c r="DRL93"/>
      <c r="DRM93"/>
      <c r="DRN93"/>
      <c r="DRO93"/>
      <c r="DRP93"/>
      <c r="DRQ93"/>
      <c r="DRR93"/>
      <c r="DRS93"/>
      <c r="DRT93"/>
      <c r="DRU93"/>
      <c r="DRV93"/>
      <c r="DRW93"/>
      <c r="DRX93"/>
      <c r="DRY93"/>
      <c r="DRZ93"/>
      <c r="DSA93"/>
      <c r="DSB93"/>
      <c r="DSC93"/>
      <c r="DSD93"/>
      <c r="DSE93"/>
      <c r="DSF93"/>
      <c r="DSG93"/>
      <c r="DSH93"/>
      <c r="DSI93"/>
      <c r="DSJ93"/>
      <c r="DSK93"/>
      <c r="DSL93"/>
      <c r="DSM93"/>
      <c r="DSN93"/>
      <c r="DSO93"/>
      <c r="DSP93"/>
      <c r="DSQ93"/>
      <c r="DSR93"/>
      <c r="DSS93"/>
      <c r="DST93"/>
      <c r="DSU93"/>
      <c r="DSV93"/>
      <c r="DSW93"/>
      <c r="DSX93"/>
      <c r="DSY93"/>
      <c r="DSZ93"/>
      <c r="DTA93"/>
      <c r="DTB93"/>
      <c r="DTC93"/>
      <c r="DTD93"/>
      <c r="DTE93"/>
      <c r="DTF93"/>
      <c r="DTG93"/>
      <c r="DTH93"/>
      <c r="DTI93"/>
      <c r="DTJ93"/>
      <c r="DTK93"/>
      <c r="DTL93"/>
      <c r="DTM93"/>
      <c r="DTN93"/>
      <c r="DTO93"/>
      <c r="DTP93"/>
      <c r="DTQ93"/>
      <c r="DTR93"/>
      <c r="DTS93"/>
      <c r="DTT93"/>
      <c r="DTU93"/>
      <c r="DTV93"/>
      <c r="DTW93"/>
      <c r="DTX93"/>
      <c r="DTY93"/>
      <c r="DTZ93"/>
      <c r="DUA93"/>
      <c r="DUB93"/>
      <c r="DUC93"/>
      <c r="DUD93"/>
      <c r="DUE93"/>
      <c r="DUF93"/>
      <c r="DUG93"/>
      <c r="DUH93"/>
      <c r="DUI93"/>
      <c r="DUJ93"/>
      <c r="DUK93"/>
      <c r="DUL93"/>
      <c r="DUM93"/>
      <c r="DUN93"/>
      <c r="DUO93"/>
      <c r="DUP93"/>
      <c r="DUQ93"/>
      <c r="DUR93"/>
      <c r="DUS93"/>
      <c r="DUT93"/>
      <c r="DUU93"/>
      <c r="DUV93"/>
      <c r="DUW93"/>
      <c r="DUX93"/>
      <c r="DUY93"/>
      <c r="DUZ93"/>
      <c r="DVA93"/>
      <c r="DVB93"/>
      <c r="DVC93"/>
      <c r="DVD93"/>
      <c r="DVE93"/>
      <c r="DVF93"/>
      <c r="DVG93"/>
      <c r="DVH93"/>
      <c r="DVI93"/>
      <c r="DVJ93"/>
      <c r="DVK93"/>
      <c r="DVL93"/>
      <c r="DVM93"/>
      <c r="DVN93"/>
      <c r="DVO93"/>
      <c r="DVP93"/>
      <c r="DVQ93"/>
      <c r="DVR93"/>
      <c r="DVS93"/>
      <c r="DVT93"/>
      <c r="DVU93"/>
      <c r="DVV93"/>
      <c r="DVW93"/>
      <c r="DVX93"/>
      <c r="DVY93"/>
      <c r="DVZ93"/>
      <c r="DWA93"/>
      <c r="DWB93"/>
      <c r="DWC93"/>
      <c r="DWD93"/>
      <c r="DWE93"/>
      <c r="DWF93"/>
      <c r="DWG93"/>
      <c r="DWH93"/>
      <c r="DWI93"/>
      <c r="DWJ93"/>
      <c r="DWK93"/>
      <c r="DWL93"/>
      <c r="DWM93"/>
      <c r="DWN93"/>
      <c r="DWO93"/>
      <c r="DWP93"/>
      <c r="DWQ93"/>
      <c r="DWR93"/>
      <c r="DWS93"/>
      <c r="DWT93"/>
      <c r="DWU93"/>
      <c r="DWV93"/>
      <c r="DWW93"/>
      <c r="DWX93"/>
      <c r="DWY93"/>
      <c r="DWZ93"/>
      <c r="DXA93"/>
      <c r="DXB93"/>
      <c r="DXC93"/>
      <c r="DXD93"/>
      <c r="DXE93"/>
      <c r="DXF93"/>
      <c r="DXG93"/>
      <c r="DXH93"/>
      <c r="DXI93"/>
      <c r="DXJ93"/>
      <c r="DXK93"/>
      <c r="DXL93"/>
      <c r="DXM93"/>
      <c r="DXN93"/>
      <c r="DXO93"/>
      <c r="DXP93"/>
      <c r="DXQ93"/>
      <c r="DXR93"/>
      <c r="DXS93"/>
      <c r="DXT93"/>
      <c r="DXU93"/>
      <c r="DXV93"/>
      <c r="DXW93"/>
      <c r="DXX93"/>
      <c r="DXY93"/>
      <c r="DXZ93"/>
      <c r="DYA93"/>
      <c r="DYB93"/>
      <c r="DYC93"/>
      <c r="DYD93"/>
      <c r="DYE93"/>
      <c r="DYF93"/>
      <c r="DYG93"/>
      <c r="DYH93"/>
      <c r="DYI93"/>
      <c r="DYJ93"/>
      <c r="DYK93"/>
      <c r="DYL93"/>
      <c r="DYM93"/>
      <c r="DYN93"/>
      <c r="DYO93"/>
      <c r="DYP93"/>
      <c r="DYQ93"/>
      <c r="DYR93"/>
      <c r="DYS93"/>
      <c r="DYT93"/>
      <c r="DYU93"/>
      <c r="DYV93"/>
      <c r="DYW93"/>
      <c r="DYX93"/>
      <c r="DYY93"/>
      <c r="DYZ93"/>
      <c r="DZA93"/>
      <c r="DZB93"/>
      <c r="DZC93"/>
      <c r="DZD93"/>
      <c r="DZE93"/>
      <c r="DZF93"/>
      <c r="DZG93"/>
      <c r="DZH93"/>
      <c r="DZI93"/>
      <c r="DZJ93"/>
      <c r="DZK93"/>
      <c r="DZL93"/>
      <c r="DZM93"/>
      <c r="DZN93"/>
      <c r="DZO93"/>
      <c r="DZP93"/>
      <c r="DZQ93"/>
      <c r="DZR93"/>
      <c r="DZS93"/>
      <c r="DZT93"/>
      <c r="DZU93"/>
      <c r="DZV93"/>
      <c r="DZW93"/>
      <c r="DZX93"/>
      <c r="DZY93"/>
      <c r="DZZ93"/>
      <c r="EAA93"/>
      <c r="EAB93"/>
      <c r="EAC93"/>
      <c r="EAD93"/>
      <c r="EAE93"/>
      <c r="EAF93"/>
      <c r="EAG93"/>
      <c r="EAH93"/>
      <c r="EAI93"/>
      <c r="EAJ93"/>
      <c r="EAK93"/>
      <c r="EAL93"/>
      <c r="EAM93"/>
      <c r="EAN93"/>
      <c r="EAO93"/>
      <c r="EAP93"/>
      <c r="EAQ93"/>
      <c r="EAR93"/>
      <c r="EAS93"/>
      <c r="EAT93"/>
      <c r="EAU93"/>
      <c r="EAV93"/>
      <c r="EAW93"/>
      <c r="EAX93"/>
      <c r="EAY93"/>
      <c r="EAZ93"/>
      <c r="EBA93"/>
      <c r="EBB93"/>
      <c r="EBC93"/>
      <c r="EBD93"/>
      <c r="EBE93"/>
      <c r="EBF93"/>
      <c r="EBG93"/>
      <c r="EBH93"/>
      <c r="EBI93"/>
      <c r="EBJ93"/>
      <c r="EBK93"/>
      <c r="EBL93"/>
      <c r="EBM93"/>
      <c r="EBN93"/>
      <c r="EBO93"/>
      <c r="EBP93"/>
      <c r="EBQ93"/>
      <c r="EBR93"/>
      <c r="EBS93"/>
      <c r="EBT93"/>
      <c r="EBU93"/>
      <c r="EBV93"/>
      <c r="EBW93"/>
      <c r="EBX93"/>
      <c r="EBY93"/>
      <c r="EBZ93"/>
      <c r="ECA93"/>
      <c r="ECB93"/>
      <c r="ECC93"/>
      <c r="ECD93"/>
      <c r="ECE93"/>
      <c r="ECF93"/>
      <c r="ECG93"/>
      <c r="ECH93"/>
      <c r="ECI93"/>
      <c r="ECJ93"/>
      <c r="ECK93"/>
      <c r="ECL93"/>
      <c r="ECM93"/>
      <c r="ECN93"/>
      <c r="ECO93"/>
      <c r="ECP93"/>
      <c r="ECQ93"/>
      <c r="ECR93"/>
      <c r="ECS93"/>
      <c r="ECT93"/>
      <c r="ECU93"/>
      <c r="ECV93"/>
      <c r="ECW93"/>
      <c r="ECX93"/>
      <c r="ECY93"/>
      <c r="ECZ93"/>
      <c r="EDA93"/>
      <c r="EDB93"/>
      <c r="EDC93"/>
      <c r="EDD93"/>
      <c r="EDE93"/>
      <c r="EDF93"/>
      <c r="EDG93"/>
      <c r="EDH93"/>
      <c r="EDI93"/>
      <c r="EDJ93"/>
      <c r="EDK93"/>
      <c r="EDL93"/>
      <c r="EDM93"/>
      <c r="EDN93"/>
      <c r="EDO93"/>
      <c r="EDP93"/>
      <c r="EDQ93"/>
      <c r="EDR93"/>
      <c r="EDS93"/>
      <c r="EDT93"/>
      <c r="EDU93"/>
      <c r="EDV93"/>
      <c r="EDW93"/>
      <c r="EDX93"/>
      <c r="EDY93"/>
      <c r="EDZ93"/>
      <c r="EEA93"/>
      <c r="EEB93"/>
      <c r="EEC93"/>
      <c r="EED93"/>
      <c r="EEE93"/>
      <c r="EEF93"/>
      <c r="EEG93"/>
      <c r="EEH93"/>
      <c r="EEI93"/>
      <c r="EEJ93"/>
      <c r="EEK93"/>
      <c r="EEL93"/>
      <c r="EEM93"/>
      <c r="EEN93"/>
      <c r="EEO93"/>
      <c r="EEP93"/>
      <c r="EEQ93"/>
      <c r="EER93"/>
      <c r="EES93"/>
      <c r="EET93"/>
      <c r="EEU93"/>
      <c r="EEV93"/>
      <c r="EEW93"/>
      <c r="EEX93"/>
      <c r="EEY93"/>
      <c r="EEZ93"/>
      <c r="EFA93"/>
      <c r="EFB93"/>
      <c r="EFC93"/>
      <c r="EFD93"/>
      <c r="EFE93"/>
      <c r="EFF93"/>
      <c r="EFG93"/>
      <c r="EFH93"/>
      <c r="EFI93"/>
      <c r="EFJ93"/>
      <c r="EFK93"/>
      <c r="EFL93"/>
      <c r="EFM93"/>
      <c r="EFN93"/>
      <c r="EFO93"/>
      <c r="EFP93"/>
      <c r="EFQ93"/>
      <c r="EFR93"/>
      <c r="EFS93"/>
      <c r="EFT93"/>
      <c r="EFU93"/>
      <c r="EFV93"/>
      <c r="EFW93"/>
      <c r="EFX93"/>
      <c r="EFY93"/>
      <c r="EFZ93"/>
      <c r="EGA93"/>
      <c r="EGB93"/>
      <c r="EGC93"/>
      <c r="EGD93"/>
      <c r="EGE93"/>
      <c r="EGF93"/>
      <c r="EGG93"/>
      <c r="EGH93"/>
      <c r="EGI93"/>
      <c r="EGJ93"/>
      <c r="EGK93"/>
      <c r="EGL93"/>
      <c r="EGM93"/>
      <c r="EGN93"/>
      <c r="EGO93"/>
      <c r="EGP93"/>
      <c r="EGQ93"/>
      <c r="EGR93"/>
      <c r="EGS93"/>
      <c r="EGT93"/>
      <c r="EGU93"/>
      <c r="EGV93"/>
      <c r="EGW93"/>
      <c r="EGX93"/>
      <c r="EGY93"/>
      <c r="EGZ93"/>
      <c r="EHA93"/>
      <c r="EHB93"/>
      <c r="EHC93"/>
      <c r="EHD93"/>
      <c r="EHE93"/>
      <c r="EHF93"/>
      <c r="EHG93"/>
      <c r="EHH93"/>
      <c r="EHI93"/>
      <c r="EHJ93"/>
      <c r="EHK93"/>
      <c r="EHL93"/>
      <c r="EHM93"/>
      <c r="EHN93"/>
      <c r="EHO93"/>
      <c r="EHP93"/>
      <c r="EHQ93"/>
      <c r="EHR93"/>
      <c r="EHS93"/>
      <c r="EHT93"/>
      <c r="EHU93"/>
      <c r="EHV93"/>
      <c r="EHW93"/>
      <c r="EHX93"/>
      <c r="EHY93"/>
      <c r="EHZ93"/>
      <c r="EIA93"/>
      <c r="EIB93"/>
      <c r="EIC93"/>
      <c r="EID93"/>
      <c r="EIE93"/>
      <c r="EIF93"/>
      <c r="EIG93"/>
      <c r="EIH93"/>
      <c r="EII93"/>
      <c r="EIJ93"/>
      <c r="EIK93"/>
      <c r="EIL93"/>
      <c r="EIM93"/>
      <c r="EIN93"/>
      <c r="EIO93"/>
      <c r="EIP93"/>
      <c r="EIQ93"/>
      <c r="EIR93"/>
      <c r="EIS93"/>
      <c r="EIT93"/>
      <c r="EIU93"/>
      <c r="EIV93"/>
      <c r="EIW93"/>
      <c r="EIX93"/>
      <c r="EIY93"/>
      <c r="EIZ93"/>
      <c r="EJA93"/>
      <c r="EJB93"/>
      <c r="EJC93"/>
      <c r="EJD93"/>
      <c r="EJE93"/>
      <c r="EJF93"/>
      <c r="EJG93"/>
      <c r="EJH93"/>
      <c r="EJI93"/>
      <c r="EJJ93"/>
      <c r="EJK93"/>
      <c r="EJL93"/>
      <c r="EJM93"/>
      <c r="EJN93"/>
      <c r="EJO93"/>
      <c r="EJP93"/>
      <c r="EJQ93"/>
      <c r="EJR93"/>
      <c r="EJS93"/>
      <c r="EJT93"/>
      <c r="EJU93"/>
      <c r="EJV93"/>
      <c r="EJW93"/>
      <c r="EJX93"/>
      <c r="EJY93"/>
      <c r="EJZ93"/>
      <c r="EKA93"/>
      <c r="EKB93"/>
      <c r="EKC93"/>
      <c r="EKD93"/>
      <c r="EKE93"/>
      <c r="EKF93"/>
      <c r="EKG93"/>
      <c r="EKH93"/>
      <c r="EKI93"/>
      <c r="EKJ93"/>
      <c r="EKK93"/>
      <c r="EKL93"/>
      <c r="EKM93"/>
      <c r="EKN93"/>
      <c r="EKO93"/>
      <c r="EKP93"/>
      <c r="EKQ93"/>
      <c r="EKR93"/>
      <c r="EKS93"/>
      <c r="EKT93"/>
      <c r="EKU93"/>
      <c r="EKV93"/>
      <c r="EKW93"/>
      <c r="EKX93"/>
      <c r="EKY93"/>
      <c r="EKZ93"/>
      <c r="ELA93"/>
      <c r="ELB93"/>
      <c r="ELC93"/>
      <c r="ELD93"/>
      <c r="ELE93"/>
      <c r="ELF93"/>
      <c r="ELG93"/>
      <c r="ELH93"/>
      <c r="ELI93"/>
      <c r="ELJ93"/>
      <c r="ELK93"/>
      <c r="ELL93"/>
      <c r="ELM93"/>
      <c r="ELN93"/>
      <c r="ELO93"/>
      <c r="ELP93"/>
      <c r="ELQ93"/>
      <c r="ELR93"/>
      <c r="ELS93"/>
      <c r="ELT93"/>
      <c r="ELU93"/>
      <c r="ELV93"/>
      <c r="ELW93"/>
      <c r="ELX93"/>
      <c r="ELY93"/>
      <c r="ELZ93"/>
      <c r="EMA93"/>
      <c r="EMB93"/>
      <c r="EMC93"/>
      <c r="EMD93"/>
      <c r="EME93"/>
      <c r="EMF93"/>
      <c r="EMG93"/>
      <c r="EMH93"/>
      <c r="EMI93"/>
      <c r="EMJ93"/>
      <c r="EMK93"/>
      <c r="EML93"/>
      <c r="EMM93"/>
      <c r="EMN93"/>
      <c r="EMO93"/>
      <c r="EMP93"/>
      <c r="EMQ93"/>
      <c r="EMR93"/>
      <c r="EMS93"/>
      <c r="EMT93"/>
      <c r="EMU93"/>
      <c r="EMV93"/>
      <c r="EMW93"/>
      <c r="EMX93"/>
      <c r="EMY93"/>
      <c r="EMZ93"/>
      <c r="ENA93"/>
      <c r="ENB93"/>
      <c r="ENC93"/>
      <c r="END93"/>
      <c r="ENE93"/>
      <c r="ENF93"/>
      <c r="ENG93"/>
      <c r="ENH93"/>
      <c r="ENI93"/>
      <c r="ENJ93"/>
      <c r="ENK93"/>
      <c r="ENL93"/>
      <c r="ENM93"/>
      <c r="ENN93"/>
      <c r="ENO93"/>
      <c r="ENP93"/>
      <c r="ENQ93"/>
      <c r="ENR93"/>
      <c r="ENS93"/>
      <c r="ENT93"/>
      <c r="ENU93"/>
      <c r="ENV93"/>
      <c r="ENW93"/>
      <c r="ENX93"/>
      <c r="ENY93"/>
      <c r="ENZ93"/>
      <c r="EOA93"/>
      <c r="EOB93"/>
      <c r="EOC93"/>
      <c r="EOD93"/>
      <c r="EOE93"/>
      <c r="EOF93"/>
      <c r="EOG93"/>
      <c r="EOH93"/>
      <c r="EOI93"/>
      <c r="EOJ93"/>
      <c r="EOK93"/>
      <c r="EOL93"/>
      <c r="EOM93"/>
      <c r="EON93"/>
      <c r="EOO93"/>
      <c r="EOP93"/>
      <c r="EOQ93"/>
      <c r="EOR93"/>
      <c r="EOS93"/>
      <c r="EOT93"/>
      <c r="EOU93"/>
      <c r="EOV93"/>
      <c r="EOW93"/>
      <c r="EOX93"/>
      <c r="EOY93"/>
      <c r="EOZ93"/>
      <c r="EPA93"/>
      <c r="EPB93"/>
      <c r="EPC93"/>
      <c r="EPD93"/>
      <c r="EPE93"/>
      <c r="EPF93"/>
      <c r="EPG93"/>
      <c r="EPH93"/>
      <c r="EPI93"/>
      <c r="EPJ93"/>
      <c r="EPK93"/>
      <c r="EPL93"/>
      <c r="EPM93"/>
      <c r="EPN93"/>
      <c r="EPO93"/>
      <c r="EPP93"/>
      <c r="EPQ93"/>
      <c r="EPR93"/>
      <c r="EPS93"/>
      <c r="EPT93"/>
      <c r="EPU93"/>
      <c r="EPV93"/>
      <c r="EPW93"/>
      <c r="EPX93"/>
      <c r="EPY93"/>
      <c r="EPZ93"/>
      <c r="EQA93"/>
      <c r="EQB93"/>
      <c r="EQC93"/>
      <c r="EQD93"/>
      <c r="EQE93"/>
      <c r="EQF93"/>
      <c r="EQG93"/>
      <c r="EQH93"/>
      <c r="EQI93"/>
      <c r="EQJ93"/>
      <c r="EQK93"/>
      <c r="EQL93"/>
      <c r="EQM93"/>
      <c r="EQN93"/>
      <c r="EQO93"/>
      <c r="EQP93"/>
      <c r="EQQ93"/>
      <c r="EQR93"/>
      <c r="EQS93"/>
      <c r="EQT93"/>
      <c r="EQU93"/>
      <c r="EQV93"/>
      <c r="EQW93"/>
      <c r="EQX93"/>
      <c r="EQY93"/>
      <c r="EQZ93"/>
      <c r="ERA93"/>
      <c r="ERB93"/>
      <c r="ERC93"/>
      <c r="ERD93"/>
      <c r="ERE93"/>
      <c r="ERF93"/>
      <c r="ERG93"/>
      <c r="ERH93"/>
      <c r="ERI93"/>
      <c r="ERJ93"/>
      <c r="ERK93"/>
      <c r="ERL93"/>
      <c r="ERM93"/>
      <c r="ERN93"/>
      <c r="ERO93"/>
      <c r="ERP93"/>
      <c r="ERQ93"/>
      <c r="ERR93"/>
      <c r="ERS93"/>
      <c r="ERT93"/>
      <c r="ERU93"/>
      <c r="ERV93"/>
      <c r="ERW93"/>
      <c r="ERX93"/>
      <c r="ERY93"/>
      <c r="ERZ93"/>
      <c r="ESA93"/>
      <c r="ESB93"/>
      <c r="ESC93"/>
      <c r="ESD93"/>
      <c r="ESE93"/>
      <c r="ESF93"/>
      <c r="ESG93"/>
      <c r="ESH93"/>
      <c r="ESI93"/>
      <c r="ESJ93"/>
      <c r="ESK93"/>
      <c r="ESL93"/>
      <c r="ESM93"/>
      <c r="ESN93"/>
      <c r="ESO93"/>
      <c r="ESP93"/>
      <c r="ESQ93"/>
      <c r="ESR93"/>
      <c r="ESS93"/>
      <c r="EST93"/>
      <c r="ESU93"/>
      <c r="ESV93"/>
      <c r="ESW93"/>
      <c r="ESX93"/>
      <c r="ESY93"/>
      <c r="ESZ93"/>
      <c r="ETA93"/>
      <c r="ETB93"/>
      <c r="ETC93"/>
      <c r="ETD93"/>
      <c r="ETE93"/>
      <c r="ETF93"/>
      <c r="ETG93"/>
      <c r="ETH93"/>
      <c r="ETI93"/>
      <c r="ETJ93"/>
      <c r="ETK93"/>
      <c r="ETL93"/>
      <c r="ETM93"/>
      <c r="ETN93"/>
      <c r="ETO93"/>
      <c r="ETP93"/>
      <c r="ETQ93"/>
      <c r="ETR93"/>
      <c r="ETS93"/>
      <c r="ETT93"/>
      <c r="ETU93"/>
      <c r="ETV93"/>
      <c r="ETW93"/>
      <c r="ETX93"/>
      <c r="ETY93"/>
      <c r="ETZ93"/>
      <c r="EUA93"/>
      <c r="EUB93"/>
      <c r="EUC93"/>
      <c r="EUD93"/>
      <c r="EUE93"/>
      <c r="EUF93"/>
      <c r="EUG93"/>
      <c r="EUH93"/>
      <c r="EUI93"/>
      <c r="EUJ93"/>
      <c r="EUK93"/>
      <c r="EUL93"/>
      <c r="EUM93"/>
      <c r="EUN93"/>
      <c r="EUO93"/>
      <c r="EUP93"/>
      <c r="EUQ93"/>
      <c r="EUR93"/>
      <c r="EUS93"/>
      <c r="EUT93"/>
      <c r="EUU93"/>
      <c r="EUV93"/>
      <c r="EUW93"/>
      <c r="EUX93"/>
      <c r="EUY93"/>
      <c r="EUZ93"/>
      <c r="EVA93"/>
      <c r="EVB93"/>
      <c r="EVC93"/>
      <c r="EVD93"/>
      <c r="EVE93"/>
      <c r="EVF93"/>
      <c r="EVG93"/>
      <c r="EVH93"/>
      <c r="EVI93"/>
      <c r="EVJ93"/>
      <c r="EVK93"/>
      <c r="EVL93"/>
      <c r="EVM93"/>
      <c r="EVN93"/>
      <c r="EVO93"/>
      <c r="EVP93"/>
      <c r="EVQ93"/>
      <c r="EVR93"/>
      <c r="EVS93"/>
      <c r="EVT93"/>
      <c r="EVU93"/>
      <c r="EVV93"/>
      <c r="EVW93"/>
      <c r="EVX93"/>
      <c r="EVY93"/>
      <c r="EVZ93"/>
      <c r="EWA93"/>
      <c r="EWB93"/>
      <c r="EWC93"/>
      <c r="EWD93"/>
      <c r="EWE93"/>
      <c r="EWF93"/>
      <c r="EWG93"/>
      <c r="EWH93"/>
      <c r="EWI93"/>
      <c r="EWJ93"/>
      <c r="EWK93"/>
      <c r="EWL93"/>
      <c r="EWM93"/>
      <c r="EWN93"/>
      <c r="EWO93"/>
      <c r="EWP93"/>
      <c r="EWQ93"/>
      <c r="EWR93"/>
      <c r="EWS93"/>
      <c r="EWT93"/>
      <c r="EWU93"/>
      <c r="EWV93"/>
      <c r="EWW93"/>
      <c r="EWX93"/>
      <c r="EWY93"/>
      <c r="EWZ93"/>
      <c r="EXA93"/>
      <c r="EXB93"/>
      <c r="EXC93"/>
      <c r="EXD93"/>
      <c r="EXE93"/>
      <c r="EXF93"/>
      <c r="EXG93"/>
      <c r="EXH93"/>
      <c r="EXI93"/>
      <c r="EXJ93"/>
      <c r="EXK93"/>
      <c r="EXL93"/>
      <c r="EXM93"/>
      <c r="EXN93"/>
      <c r="EXO93"/>
      <c r="EXP93"/>
      <c r="EXQ93"/>
      <c r="EXR93"/>
      <c r="EXS93"/>
      <c r="EXT93"/>
      <c r="EXU93"/>
      <c r="EXV93"/>
      <c r="EXW93"/>
      <c r="EXX93"/>
      <c r="EXY93"/>
      <c r="EXZ93"/>
      <c r="EYA93"/>
      <c r="EYB93"/>
      <c r="EYC93"/>
      <c r="EYD93"/>
      <c r="EYE93"/>
      <c r="EYF93"/>
      <c r="EYG93"/>
      <c r="EYH93"/>
      <c r="EYI93"/>
      <c r="EYJ93"/>
      <c r="EYK93"/>
      <c r="EYL93"/>
      <c r="EYM93"/>
      <c r="EYN93"/>
      <c r="EYO93"/>
      <c r="EYP93"/>
      <c r="EYQ93"/>
      <c r="EYR93"/>
      <c r="EYS93"/>
      <c r="EYT93"/>
      <c r="EYU93"/>
      <c r="EYV93"/>
      <c r="EYW93"/>
      <c r="EYX93"/>
      <c r="EYY93"/>
      <c r="EYZ93"/>
      <c r="EZA93"/>
      <c r="EZB93"/>
      <c r="EZC93"/>
      <c r="EZD93"/>
      <c r="EZE93"/>
      <c r="EZF93"/>
      <c r="EZG93"/>
      <c r="EZH93"/>
      <c r="EZI93"/>
      <c r="EZJ93"/>
      <c r="EZK93"/>
      <c r="EZL93"/>
      <c r="EZM93"/>
      <c r="EZN93"/>
      <c r="EZO93"/>
      <c r="EZP93"/>
      <c r="EZQ93"/>
      <c r="EZR93"/>
      <c r="EZS93"/>
      <c r="EZT93"/>
      <c r="EZU93"/>
      <c r="EZV93"/>
      <c r="EZW93"/>
      <c r="EZX93"/>
      <c r="EZY93"/>
      <c r="EZZ93"/>
      <c r="FAA93"/>
      <c r="FAB93"/>
      <c r="FAC93"/>
      <c r="FAD93"/>
      <c r="FAE93"/>
      <c r="FAF93"/>
      <c r="FAG93"/>
      <c r="FAH93"/>
      <c r="FAI93"/>
      <c r="FAJ93"/>
      <c r="FAK93"/>
      <c r="FAL93"/>
      <c r="FAM93"/>
      <c r="FAN93"/>
      <c r="FAO93"/>
      <c r="FAP93"/>
      <c r="FAQ93"/>
      <c r="FAR93"/>
      <c r="FAS93"/>
      <c r="FAT93"/>
      <c r="FAU93"/>
      <c r="FAV93"/>
      <c r="FAW93"/>
      <c r="FAX93"/>
      <c r="FAY93"/>
      <c r="FAZ93"/>
      <c r="FBA93"/>
      <c r="FBB93"/>
      <c r="FBC93"/>
      <c r="FBD93"/>
      <c r="FBE93"/>
      <c r="FBF93"/>
      <c r="FBG93"/>
      <c r="FBH93"/>
      <c r="FBI93"/>
      <c r="FBJ93"/>
      <c r="FBK93"/>
      <c r="FBL93"/>
      <c r="FBM93"/>
      <c r="FBN93"/>
      <c r="FBO93"/>
      <c r="FBP93"/>
      <c r="FBQ93"/>
      <c r="FBR93"/>
      <c r="FBS93"/>
      <c r="FBT93"/>
      <c r="FBU93"/>
      <c r="FBV93"/>
      <c r="FBW93"/>
      <c r="FBX93"/>
      <c r="FBY93"/>
      <c r="FBZ93"/>
      <c r="FCA93"/>
      <c r="FCB93"/>
      <c r="FCC93"/>
      <c r="FCD93"/>
      <c r="FCE93"/>
      <c r="FCF93"/>
      <c r="FCG93"/>
      <c r="FCH93"/>
      <c r="FCI93"/>
      <c r="FCJ93"/>
      <c r="FCK93"/>
      <c r="FCL93"/>
      <c r="FCM93"/>
      <c r="FCN93"/>
      <c r="FCO93"/>
      <c r="FCP93"/>
      <c r="FCQ93"/>
      <c r="FCR93"/>
      <c r="FCS93"/>
      <c r="FCT93"/>
      <c r="FCU93"/>
      <c r="FCV93"/>
      <c r="FCW93"/>
      <c r="FCX93"/>
      <c r="FCY93"/>
      <c r="FCZ93"/>
      <c r="FDA93"/>
      <c r="FDB93"/>
      <c r="FDC93"/>
      <c r="FDD93"/>
      <c r="FDE93"/>
      <c r="FDF93"/>
      <c r="FDG93"/>
      <c r="FDH93"/>
      <c r="FDI93"/>
      <c r="FDJ93"/>
      <c r="FDK93"/>
      <c r="FDL93"/>
      <c r="FDM93"/>
      <c r="FDN93"/>
      <c r="FDO93"/>
      <c r="FDP93"/>
      <c r="FDQ93"/>
      <c r="FDR93"/>
      <c r="FDS93"/>
      <c r="FDT93"/>
      <c r="FDU93"/>
      <c r="FDV93"/>
      <c r="FDW93"/>
      <c r="FDX93"/>
      <c r="FDY93"/>
      <c r="FDZ93"/>
      <c r="FEA93"/>
      <c r="FEB93"/>
      <c r="FEC93"/>
      <c r="FED93"/>
      <c r="FEE93"/>
      <c r="FEF93"/>
      <c r="FEG93"/>
      <c r="FEH93"/>
      <c r="FEI93"/>
      <c r="FEJ93"/>
      <c r="FEK93"/>
      <c r="FEL93"/>
      <c r="FEM93"/>
      <c r="FEN93"/>
      <c r="FEO93"/>
      <c r="FEP93"/>
      <c r="FEQ93"/>
      <c r="FER93"/>
      <c r="FES93"/>
      <c r="FET93"/>
      <c r="FEU93"/>
      <c r="FEV93"/>
      <c r="FEW93"/>
      <c r="FEX93"/>
      <c r="FEY93"/>
      <c r="FEZ93"/>
      <c r="FFA93"/>
      <c r="FFB93"/>
      <c r="FFC93"/>
      <c r="FFD93"/>
      <c r="FFE93"/>
      <c r="FFF93"/>
      <c r="FFG93"/>
      <c r="FFH93"/>
      <c r="FFI93"/>
      <c r="FFJ93"/>
      <c r="FFK93"/>
      <c r="FFL93"/>
      <c r="FFM93"/>
      <c r="FFN93"/>
      <c r="FFO93"/>
      <c r="FFP93"/>
      <c r="FFQ93"/>
      <c r="FFR93"/>
      <c r="FFS93"/>
      <c r="FFT93"/>
      <c r="FFU93"/>
      <c r="FFV93"/>
      <c r="FFW93"/>
      <c r="FFX93"/>
      <c r="FFY93"/>
      <c r="FFZ93"/>
      <c r="FGA93"/>
      <c r="FGB93"/>
      <c r="FGC93"/>
      <c r="FGD93"/>
      <c r="FGE93"/>
      <c r="FGF93"/>
      <c r="FGG93"/>
      <c r="FGH93"/>
      <c r="FGI93"/>
      <c r="FGJ93"/>
      <c r="FGK93"/>
      <c r="FGL93"/>
      <c r="FGM93"/>
      <c r="FGN93"/>
      <c r="FGO93"/>
      <c r="FGP93"/>
      <c r="FGQ93"/>
      <c r="FGR93"/>
      <c r="FGS93"/>
      <c r="FGT93"/>
      <c r="FGU93"/>
      <c r="FGV93"/>
      <c r="FGW93"/>
      <c r="FGX93"/>
      <c r="FGY93"/>
      <c r="FGZ93"/>
      <c r="FHA93"/>
      <c r="FHB93"/>
      <c r="FHC93"/>
      <c r="FHD93"/>
      <c r="FHE93"/>
      <c r="FHF93"/>
      <c r="FHG93"/>
      <c r="FHH93"/>
      <c r="FHI93"/>
      <c r="FHJ93"/>
      <c r="FHK93"/>
      <c r="FHL93"/>
      <c r="FHM93"/>
      <c r="FHN93"/>
      <c r="FHO93"/>
      <c r="FHP93"/>
      <c r="FHQ93"/>
      <c r="FHR93"/>
      <c r="FHS93"/>
      <c r="FHT93"/>
      <c r="FHU93"/>
      <c r="FHV93"/>
      <c r="FHW93"/>
      <c r="FHX93"/>
      <c r="FHY93"/>
      <c r="FHZ93"/>
      <c r="FIA93"/>
      <c r="FIB93"/>
      <c r="FIC93"/>
      <c r="FID93"/>
      <c r="FIE93"/>
      <c r="FIF93"/>
      <c r="FIG93"/>
      <c r="FIH93"/>
      <c r="FII93"/>
      <c r="FIJ93"/>
      <c r="FIK93"/>
      <c r="FIL93"/>
      <c r="FIM93"/>
      <c r="FIN93"/>
      <c r="FIO93"/>
      <c r="FIP93"/>
      <c r="FIQ93"/>
      <c r="FIR93"/>
      <c r="FIS93"/>
      <c r="FIT93"/>
      <c r="FIU93"/>
      <c r="FIV93"/>
      <c r="FIW93"/>
      <c r="FIX93"/>
      <c r="FIY93"/>
      <c r="FIZ93"/>
      <c r="FJA93"/>
      <c r="FJB93"/>
      <c r="FJC93"/>
      <c r="FJD93"/>
      <c r="FJE93"/>
      <c r="FJF93"/>
      <c r="FJG93"/>
      <c r="FJH93"/>
      <c r="FJI93"/>
      <c r="FJJ93"/>
      <c r="FJK93"/>
      <c r="FJL93"/>
      <c r="FJM93"/>
      <c r="FJN93"/>
      <c r="FJO93"/>
      <c r="FJP93"/>
      <c r="FJQ93"/>
      <c r="FJR93"/>
      <c r="FJS93"/>
      <c r="FJT93"/>
      <c r="FJU93"/>
      <c r="FJV93"/>
      <c r="FJW93"/>
      <c r="FJX93"/>
      <c r="FJY93"/>
      <c r="FJZ93"/>
      <c r="FKA93"/>
      <c r="FKB93"/>
      <c r="FKC93"/>
      <c r="FKD93"/>
      <c r="FKE93"/>
      <c r="FKF93"/>
      <c r="FKG93"/>
      <c r="FKH93"/>
      <c r="FKI93"/>
      <c r="FKJ93"/>
      <c r="FKK93"/>
      <c r="FKL93"/>
      <c r="FKM93"/>
      <c r="FKN93"/>
      <c r="FKO93"/>
      <c r="FKP93"/>
      <c r="FKQ93"/>
      <c r="FKR93"/>
      <c r="FKS93"/>
      <c r="FKT93"/>
      <c r="FKU93"/>
      <c r="FKV93"/>
      <c r="FKW93"/>
      <c r="FKX93"/>
      <c r="FKY93"/>
      <c r="FKZ93"/>
      <c r="FLA93"/>
      <c r="FLB93"/>
      <c r="FLC93"/>
      <c r="FLD93"/>
      <c r="FLE93"/>
      <c r="FLF93"/>
      <c r="FLG93"/>
      <c r="FLH93"/>
      <c r="FLI93"/>
      <c r="FLJ93"/>
      <c r="FLK93"/>
      <c r="FLL93"/>
      <c r="FLM93"/>
      <c r="FLN93"/>
      <c r="FLO93"/>
      <c r="FLP93"/>
      <c r="FLQ93"/>
      <c r="FLR93"/>
      <c r="FLS93"/>
      <c r="FLT93"/>
      <c r="FLU93"/>
      <c r="FLV93"/>
      <c r="FLW93"/>
      <c r="FLX93"/>
      <c r="FLY93"/>
      <c r="FLZ93"/>
      <c r="FMA93"/>
      <c r="FMB93"/>
      <c r="FMC93"/>
      <c r="FMD93"/>
      <c r="FME93"/>
      <c r="FMF93"/>
      <c r="FMG93"/>
      <c r="FMH93"/>
      <c r="FMI93"/>
      <c r="FMJ93"/>
      <c r="FMK93"/>
      <c r="FML93"/>
      <c r="FMM93"/>
      <c r="FMN93"/>
      <c r="FMO93"/>
      <c r="FMP93"/>
      <c r="FMQ93"/>
      <c r="FMR93"/>
      <c r="FMS93"/>
      <c r="FMT93"/>
      <c r="FMU93"/>
      <c r="FMV93"/>
      <c r="FMW93"/>
      <c r="FMX93"/>
      <c r="FMY93"/>
      <c r="FMZ93"/>
      <c r="FNA93"/>
      <c r="FNB93"/>
      <c r="FNC93"/>
      <c r="FND93"/>
      <c r="FNE93"/>
      <c r="FNF93"/>
      <c r="FNG93"/>
      <c r="FNH93"/>
      <c r="FNI93"/>
      <c r="FNJ93"/>
      <c r="FNK93"/>
      <c r="FNL93"/>
      <c r="FNM93"/>
      <c r="FNN93"/>
      <c r="FNO93"/>
      <c r="FNP93"/>
      <c r="FNQ93"/>
      <c r="FNR93"/>
      <c r="FNS93"/>
      <c r="FNT93"/>
      <c r="FNU93"/>
      <c r="FNV93"/>
      <c r="FNW93"/>
      <c r="FNX93"/>
      <c r="FNY93"/>
      <c r="FNZ93"/>
      <c r="FOA93"/>
      <c r="FOB93"/>
      <c r="FOC93"/>
      <c r="FOD93"/>
      <c r="FOE93"/>
      <c r="FOF93"/>
      <c r="FOG93"/>
      <c r="FOH93"/>
      <c r="FOI93"/>
      <c r="FOJ93"/>
      <c r="FOK93"/>
      <c r="FOL93"/>
      <c r="FOM93"/>
      <c r="FON93"/>
      <c r="FOO93"/>
      <c r="FOP93"/>
      <c r="FOQ93"/>
      <c r="FOR93"/>
      <c r="FOS93"/>
      <c r="FOT93"/>
      <c r="FOU93"/>
      <c r="FOV93"/>
      <c r="FOW93"/>
      <c r="FOX93"/>
      <c r="FOY93"/>
      <c r="FOZ93"/>
      <c r="FPA93"/>
      <c r="FPB93"/>
      <c r="FPC93"/>
      <c r="FPD93"/>
      <c r="FPE93"/>
      <c r="FPF93"/>
      <c r="FPG93"/>
      <c r="FPH93"/>
      <c r="FPI93"/>
      <c r="FPJ93"/>
      <c r="FPK93"/>
      <c r="FPL93"/>
      <c r="FPM93"/>
      <c r="FPN93"/>
      <c r="FPO93"/>
      <c r="FPP93"/>
      <c r="FPQ93"/>
      <c r="FPR93"/>
      <c r="FPS93"/>
      <c r="FPT93"/>
      <c r="FPU93"/>
      <c r="FPV93"/>
      <c r="FPW93"/>
      <c r="FPX93"/>
      <c r="FPY93"/>
      <c r="FPZ93"/>
      <c r="FQA93"/>
      <c r="FQB93"/>
      <c r="FQC93"/>
      <c r="FQD93"/>
      <c r="FQE93"/>
      <c r="FQF93"/>
      <c r="FQG93"/>
      <c r="FQH93"/>
      <c r="FQI93"/>
      <c r="FQJ93"/>
      <c r="FQK93"/>
      <c r="FQL93"/>
      <c r="FQM93"/>
      <c r="FQN93"/>
      <c r="FQO93"/>
      <c r="FQP93"/>
      <c r="FQQ93"/>
      <c r="FQR93"/>
      <c r="FQS93"/>
      <c r="FQT93"/>
      <c r="FQU93"/>
      <c r="FQV93"/>
      <c r="FQW93"/>
      <c r="FQX93"/>
      <c r="FQY93"/>
      <c r="FQZ93"/>
      <c r="FRA93"/>
      <c r="FRB93"/>
      <c r="FRC93"/>
      <c r="FRD93"/>
      <c r="FRE93"/>
      <c r="FRF93"/>
      <c r="FRG93"/>
      <c r="FRH93"/>
      <c r="FRI93"/>
      <c r="FRJ93"/>
      <c r="FRK93"/>
      <c r="FRL93"/>
      <c r="FRM93"/>
      <c r="FRN93"/>
      <c r="FRO93"/>
      <c r="FRP93"/>
      <c r="FRQ93"/>
      <c r="FRR93"/>
      <c r="FRS93"/>
      <c r="FRT93"/>
      <c r="FRU93"/>
      <c r="FRV93"/>
      <c r="FRW93"/>
      <c r="FRX93"/>
      <c r="FRY93"/>
      <c r="FRZ93"/>
      <c r="FSA93"/>
      <c r="FSB93"/>
      <c r="FSC93"/>
      <c r="FSD93"/>
      <c r="FSE93"/>
      <c r="FSF93"/>
      <c r="FSG93"/>
      <c r="FSH93"/>
      <c r="FSI93"/>
      <c r="FSJ93"/>
      <c r="FSK93"/>
      <c r="FSL93"/>
      <c r="FSM93"/>
      <c r="FSN93"/>
      <c r="FSO93"/>
      <c r="FSP93"/>
      <c r="FSQ93"/>
      <c r="FSR93"/>
      <c r="FSS93"/>
      <c r="FST93"/>
      <c r="FSU93"/>
      <c r="FSV93"/>
      <c r="FSW93"/>
      <c r="FSX93"/>
      <c r="FSY93"/>
      <c r="FSZ93"/>
      <c r="FTA93"/>
      <c r="FTB93"/>
      <c r="FTC93"/>
      <c r="FTD93"/>
      <c r="FTE93"/>
      <c r="FTF93"/>
      <c r="FTG93"/>
      <c r="FTH93"/>
      <c r="FTI93"/>
      <c r="FTJ93"/>
      <c r="FTK93"/>
      <c r="FTL93"/>
      <c r="FTM93"/>
      <c r="FTN93"/>
      <c r="FTO93"/>
      <c r="FTP93"/>
      <c r="FTQ93"/>
      <c r="FTR93"/>
      <c r="FTS93"/>
      <c r="FTT93"/>
      <c r="FTU93"/>
      <c r="FTV93"/>
      <c r="FTW93"/>
      <c r="FTX93"/>
      <c r="FTY93"/>
      <c r="FTZ93"/>
      <c r="FUA93"/>
      <c r="FUB93"/>
      <c r="FUC93"/>
      <c r="FUD93"/>
      <c r="FUE93"/>
      <c r="FUF93"/>
      <c r="FUG93"/>
      <c r="FUH93"/>
      <c r="FUI93"/>
      <c r="FUJ93"/>
      <c r="FUK93"/>
      <c r="FUL93"/>
      <c r="FUM93"/>
      <c r="FUN93"/>
      <c r="FUO93"/>
      <c r="FUP93"/>
      <c r="FUQ93"/>
      <c r="FUR93"/>
      <c r="FUS93"/>
      <c r="FUT93"/>
      <c r="FUU93"/>
      <c r="FUV93"/>
      <c r="FUW93"/>
      <c r="FUX93"/>
      <c r="FUY93"/>
      <c r="FUZ93"/>
      <c r="FVA93"/>
      <c r="FVB93"/>
      <c r="FVC93"/>
      <c r="FVD93"/>
      <c r="FVE93"/>
      <c r="FVF93"/>
      <c r="FVG93"/>
      <c r="FVH93"/>
      <c r="FVI93"/>
      <c r="FVJ93"/>
      <c r="FVK93"/>
      <c r="FVL93"/>
      <c r="FVM93"/>
      <c r="FVN93"/>
      <c r="FVO93"/>
      <c r="FVP93"/>
      <c r="FVQ93"/>
      <c r="FVR93"/>
      <c r="FVS93"/>
      <c r="FVT93"/>
      <c r="FVU93"/>
      <c r="FVV93"/>
      <c r="FVW93"/>
      <c r="FVX93"/>
      <c r="FVY93"/>
      <c r="FVZ93"/>
      <c r="FWA93"/>
      <c r="FWB93"/>
      <c r="FWC93"/>
      <c r="FWD93"/>
      <c r="FWE93"/>
      <c r="FWF93"/>
      <c r="FWG93"/>
      <c r="FWH93"/>
      <c r="FWI93"/>
      <c r="FWJ93"/>
      <c r="FWK93"/>
      <c r="FWL93"/>
      <c r="FWM93"/>
      <c r="FWN93"/>
      <c r="FWO93"/>
      <c r="FWP93"/>
      <c r="FWQ93"/>
      <c r="FWR93"/>
      <c r="FWS93"/>
      <c r="FWT93"/>
      <c r="FWU93"/>
      <c r="FWV93"/>
      <c r="FWW93"/>
      <c r="FWX93"/>
      <c r="FWY93"/>
      <c r="FWZ93"/>
      <c r="FXA93"/>
      <c r="FXB93"/>
      <c r="FXC93"/>
      <c r="FXD93"/>
      <c r="FXE93"/>
      <c r="FXF93"/>
      <c r="FXG93"/>
      <c r="FXH93"/>
      <c r="FXI93"/>
      <c r="FXJ93"/>
      <c r="FXK93"/>
      <c r="FXL93"/>
      <c r="FXM93"/>
      <c r="FXN93"/>
      <c r="FXO93"/>
      <c r="FXP93"/>
      <c r="FXQ93"/>
      <c r="FXR93"/>
      <c r="FXS93"/>
      <c r="FXT93"/>
      <c r="FXU93"/>
      <c r="FXV93"/>
      <c r="FXW93"/>
      <c r="FXX93"/>
      <c r="FXY93"/>
      <c r="FXZ93"/>
      <c r="FYA93"/>
      <c r="FYB93"/>
      <c r="FYC93"/>
      <c r="FYD93"/>
      <c r="FYE93"/>
      <c r="FYF93"/>
      <c r="FYG93"/>
      <c r="FYH93"/>
      <c r="FYI93"/>
      <c r="FYJ93"/>
      <c r="FYK93"/>
      <c r="FYL93"/>
      <c r="FYM93"/>
      <c r="FYN93"/>
      <c r="FYO93"/>
      <c r="FYP93"/>
      <c r="FYQ93"/>
      <c r="FYR93"/>
      <c r="FYS93"/>
      <c r="FYT93"/>
      <c r="FYU93"/>
      <c r="FYV93"/>
      <c r="FYW93"/>
      <c r="FYX93"/>
      <c r="FYY93"/>
      <c r="FYZ93"/>
      <c r="FZA93"/>
      <c r="FZB93"/>
      <c r="FZC93"/>
      <c r="FZD93"/>
      <c r="FZE93"/>
      <c r="FZF93"/>
      <c r="FZG93"/>
      <c r="FZH93"/>
      <c r="FZI93"/>
      <c r="FZJ93"/>
      <c r="FZK93"/>
      <c r="FZL93"/>
      <c r="FZM93"/>
      <c r="FZN93"/>
      <c r="FZO93"/>
      <c r="FZP93"/>
      <c r="FZQ93"/>
      <c r="FZR93"/>
      <c r="FZS93"/>
      <c r="FZT93"/>
      <c r="FZU93"/>
      <c r="FZV93"/>
      <c r="FZW93"/>
      <c r="FZX93"/>
      <c r="FZY93"/>
      <c r="FZZ93"/>
      <c r="GAA93"/>
      <c r="GAB93"/>
      <c r="GAC93"/>
      <c r="GAD93"/>
      <c r="GAE93"/>
      <c r="GAF93"/>
      <c r="GAG93"/>
      <c r="GAH93"/>
      <c r="GAI93"/>
      <c r="GAJ93"/>
      <c r="GAK93"/>
      <c r="GAL93"/>
      <c r="GAM93"/>
      <c r="GAN93"/>
      <c r="GAO93"/>
      <c r="GAP93"/>
      <c r="GAQ93"/>
      <c r="GAR93"/>
      <c r="GAS93"/>
      <c r="GAT93"/>
      <c r="GAU93"/>
      <c r="GAV93"/>
      <c r="GAW93"/>
      <c r="GAX93"/>
      <c r="GAY93"/>
      <c r="GAZ93"/>
      <c r="GBA93"/>
      <c r="GBB93"/>
      <c r="GBC93"/>
      <c r="GBD93"/>
      <c r="GBE93"/>
      <c r="GBF93"/>
      <c r="GBG93"/>
      <c r="GBH93"/>
      <c r="GBI93"/>
      <c r="GBJ93"/>
      <c r="GBK93"/>
      <c r="GBL93"/>
      <c r="GBM93"/>
      <c r="GBN93"/>
      <c r="GBO93"/>
      <c r="GBP93"/>
      <c r="GBQ93"/>
      <c r="GBR93"/>
      <c r="GBS93"/>
      <c r="GBT93"/>
      <c r="GBU93"/>
      <c r="GBV93"/>
      <c r="GBW93"/>
      <c r="GBX93"/>
      <c r="GBY93"/>
      <c r="GBZ93"/>
      <c r="GCA93"/>
      <c r="GCB93"/>
      <c r="GCC93"/>
      <c r="GCD93"/>
      <c r="GCE93"/>
      <c r="GCF93"/>
      <c r="GCG93"/>
      <c r="GCH93"/>
      <c r="GCI93"/>
      <c r="GCJ93"/>
      <c r="GCK93"/>
      <c r="GCL93"/>
      <c r="GCM93"/>
      <c r="GCN93"/>
      <c r="GCO93"/>
      <c r="GCP93"/>
      <c r="GCQ93"/>
      <c r="GCR93"/>
      <c r="GCS93"/>
      <c r="GCT93"/>
      <c r="GCU93"/>
      <c r="GCV93"/>
      <c r="GCW93"/>
      <c r="GCX93"/>
      <c r="GCY93"/>
      <c r="GCZ93"/>
      <c r="GDA93"/>
      <c r="GDB93"/>
      <c r="GDC93"/>
      <c r="GDD93"/>
      <c r="GDE93"/>
      <c r="GDF93"/>
      <c r="GDG93"/>
      <c r="GDH93"/>
      <c r="GDI93"/>
      <c r="GDJ93"/>
      <c r="GDK93"/>
      <c r="GDL93"/>
      <c r="GDM93"/>
      <c r="GDN93"/>
      <c r="GDO93"/>
      <c r="GDP93"/>
      <c r="GDQ93"/>
      <c r="GDR93"/>
      <c r="GDS93"/>
      <c r="GDT93"/>
      <c r="GDU93"/>
      <c r="GDV93"/>
      <c r="GDW93"/>
      <c r="GDX93"/>
      <c r="GDY93"/>
      <c r="GDZ93"/>
      <c r="GEA93"/>
      <c r="GEB93"/>
      <c r="GEC93"/>
      <c r="GED93"/>
      <c r="GEE93"/>
      <c r="GEF93"/>
      <c r="GEG93"/>
      <c r="GEH93"/>
      <c r="GEI93"/>
      <c r="GEJ93"/>
      <c r="GEK93"/>
      <c r="GEL93"/>
      <c r="GEM93"/>
      <c r="GEN93"/>
      <c r="GEO93"/>
      <c r="GEP93"/>
      <c r="GEQ93"/>
      <c r="GER93"/>
      <c r="GES93"/>
      <c r="GET93"/>
      <c r="GEU93"/>
      <c r="GEV93"/>
      <c r="GEW93"/>
      <c r="GEX93"/>
      <c r="GEY93"/>
      <c r="GEZ93"/>
      <c r="GFA93"/>
      <c r="GFB93"/>
      <c r="GFC93"/>
      <c r="GFD93"/>
      <c r="GFE93"/>
      <c r="GFF93"/>
      <c r="GFG93"/>
      <c r="GFH93"/>
      <c r="GFI93"/>
      <c r="GFJ93"/>
      <c r="GFK93"/>
      <c r="GFL93"/>
      <c r="GFM93"/>
      <c r="GFN93"/>
      <c r="GFO93"/>
      <c r="GFP93"/>
      <c r="GFQ93"/>
      <c r="GFR93"/>
      <c r="GFS93"/>
      <c r="GFT93"/>
      <c r="GFU93"/>
      <c r="GFV93"/>
      <c r="GFW93"/>
      <c r="GFX93"/>
      <c r="GFY93"/>
      <c r="GFZ93"/>
      <c r="GGA93"/>
      <c r="GGB93"/>
      <c r="GGC93"/>
      <c r="GGD93"/>
      <c r="GGE93"/>
      <c r="GGF93"/>
      <c r="GGG93"/>
      <c r="GGH93"/>
      <c r="GGI93"/>
      <c r="GGJ93"/>
      <c r="GGK93"/>
      <c r="GGL93"/>
      <c r="GGM93"/>
      <c r="GGN93"/>
      <c r="GGO93"/>
      <c r="GGP93"/>
      <c r="GGQ93"/>
      <c r="GGR93"/>
      <c r="GGS93"/>
      <c r="GGT93"/>
      <c r="GGU93"/>
      <c r="GGV93"/>
      <c r="GGW93"/>
      <c r="GGX93"/>
      <c r="GGY93"/>
      <c r="GGZ93"/>
      <c r="GHA93"/>
      <c r="GHB93"/>
      <c r="GHC93"/>
      <c r="GHD93"/>
      <c r="GHE93"/>
      <c r="GHF93"/>
      <c r="GHG93"/>
      <c r="GHH93"/>
      <c r="GHI93"/>
      <c r="GHJ93"/>
      <c r="GHK93"/>
      <c r="GHL93"/>
      <c r="GHM93"/>
      <c r="GHN93"/>
      <c r="GHO93"/>
      <c r="GHP93"/>
      <c r="GHQ93"/>
      <c r="GHR93"/>
      <c r="GHS93"/>
      <c r="GHT93"/>
      <c r="GHU93"/>
      <c r="GHV93"/>
      <c r="GHW93"/>
      <c r="GHX93"/>
      <c r="GHY93"/>
      <c r="GHZ93"/>
      <c r="GIA93"/>
      <c r="GIB93"/>
      <c r="GIC93"/>
      <c r="GID93"/>
      <c r="GIE93"/>
      <c r="GIF93"/>
      <c r="GIG93"/>
      <c r="GIH93"/>
      <c r="GII93"/>
      <c r="GIJ93"/>
      <c r="GIK93"/>
      <c r="GIL93"/>
      <c r="GIM93"/>
      <c r="GIN93"/>
      <c r="GIO93"/>
      <c r="GIP93"/>
      <c r="GIQ93"/>
      <c r="GIR93"/>
      <c r="GIS93"/>
      <c r="GIT93"/>
      <c r="GIU93"/>
      <c r="GIV93"/>
      <c r="GIW93"/>
      <c r="GIX93"/>
      <c r="GIY93"/>
      <c r="GIZ93"/>
      <c r="GJA93"/>
      <c r="GJB93"/>
      <c r="GJC93"/>
      <c r="GJD93"/>
      <c r="GJE93"/>
      <c r="GJF93"/>
      <c r="GJG93"/>
      <c r="GJH93"/>
      <c r="GJI93"/>
      <c r="GJJ93"/>
      <c r="GJK93"/>
      <c r="GJL93"/>
      <c r="GJM93"/>
      <c r="GJN93"/>
      <c r="GJO93"/>
      <c r="GJP93"/>
      <c r="GJQ93"/>
      <c r="GJR93"/>
      <c r="GJS93"/>
      <c r="GJT93"/>
      <c r="GJU93"/>
      <c r="GJV93"/>
      <c r="GJW93"/>
      <c r="GJX93"/>
      <c r="GJY93"/>
      <c r="GJZ93"/>
      <c r="GKA93"/>
      <c r="GKB93"/>
      <c r="GKC93"/>
      <c r="GKD93"/>
      <c r="GKE93"/>
      <c r="GKF93"/>
      <c r="GKG93"/>
      <c r="GKH93"/>
      <c r="GKI93"/>
      <c r="GKJ93"/>
      <c r="GKK93"/>
      <c r="GKL93"/>
      <c r="GKM93"/>
      <c r="GKN93"/>
      <c r="GKO93"/>
      <c r="GKP93"/>
      <c r="GKQ93"/>
      <c r="GKR93"/>
      <c r="GKS93"/>
      <c r="GKT93"/>
      <c r="GKU93"/>
      <c r="GKV93"/>
      <c r="GKW93"/>
      <c r="GKX93"/>
      <c r="GKY93"/>
      <c r="GKZ93"/>
      <c r="GLA93"/>
      <c r="GLB93"/>
      <c r="GLC93"/>
      <c r="GLD93"/>
      <c r="GLE93"/>
      <c r="GLF93"/>
      <c r="GLG93"/>
      <c r="GLH93"/>
      <c r="GLI93"/>
      <c r="GLJ93"/>
      <c r="GLK93"/>
      <c r="GLL93"/>
      <c r="GLM93"/>
      <c r="GLN93"/>
      <c r="GLO93"/>
      <c r="GLP93"/>
      <c r="GLQ93"/>
      <c r="GLR93"/>
      <c r="GLS93"/>
      <c r="GLT93"/>
      <c r="GLU93"/>
      <c r="GLV93"/>
      <c r="GLW93"/>
      <c r="GLX93"/>
      <c r="GLY93"/>
      <c r="GLZ93"/>
      <c r="GMA93"/>
      <c r="GMB93"/>
      <c r="GMC93"/>
      <c r="GMD93"/>
      <c r="GME93"/>
      <c r="GMF93"/>
      <c r="GMG93"/>
      <c r="GMH93"/>
      <c r="GMI93"/>
      <c r="GMJ93"/>
      <c r="GMK93"/>
      <c r="GML93"/>
      <c r="GMM93"/>
      <c r="GMN93"/>
      <c r="GMO93"/>
      <c r="GMP93"/>
      <c r="GMQ93"/>
      <c r="GMR93"/>
      <c r="GMS93"/>
      <c r="GMT93"/>
      <c r="GMU93"/>
      <c r="GMV93"/>
      <c r="GMW93"/>
      <c r="GMX93"/>
      <c r="GMY93"/>
      <c r="GMZ93"/>
      <c r="GNA93"/>
      <c r="GNB93"/>
      <c r="GNC93"/>
      <c r="GND93"/>
      <c r="GNE93"/>
      <c r="GNF93"/>
      <c r="GNG93"/>
      <c r="GNH93"/>
      <c r="GNI93"/>
      <c r="GNJ93"/>
      <c r="GNK93"/>
      <c r="GNL93"/>
      <c r="GNM93"/>
      <c r="GNN93"/>
      <c r="GNO93"/>
      <c r="GNP93"/>
      <c r="GNQ93"/>
      <c r="GNR93"/>
      <c r="GNS93"/>
      <c r="GNT93"/>
      <c r="GNU93"/>
      <c r="GNV93"/>
      <c r="GNW93"/>
      <c r="GNX93"/>
      <c r="GNY93"/>
      <c r="GNZ93"/>
      <c r="GOA93"/>
      <c r="GOB93"/>
      <c r="GOC93"/>
      <c r="GOD93"/>
      <c r="GOE93"/>
      <c r="GOF93"/>
      <c r="GOG93"/>
      <c r="GOH93"/>
      <c r="GOI93"/>
      <c r="GOJ93"/>
      <c r="GOK93"/>
      <c r="GOL93"/>
      <c r="GOM93"/>
      <c r="GON93"/>
      <c r="GOO93"/>
      <c r="GOP93"/>
      <c r="GOQ93"/>
      <c r="GOR93"/>
      <c r="GOS93"/>
      <c r="GOT93"/>
      <c r="GOU93"/>
      <c r="GOV93"/>
      <c r="GOW93"/>
      <c r="GOX93"/>
      <c r="GOY93"/>
      <c r="GOZ93"/>
      <c r="GPA93"/>
      <c r="GPB93"/>
      <c r="GPC93"/>
      <c r="GPD93"/>
      <c r="GPE93"/>
      <c r="GPF93"/>
      <c r="GPG93"/>
      <c r="GPH93"/>
      <c r="GPI93"/>
      <c r="GPJ93"/>
      <c r="GPK93"/>
      <c r="GPL93"/>
      <c r="GPM93"/>
      <c r="GPN93"/>
      <c r="GPO93"/>
      <c r="GPP93"/>
      <c r="GPQ93"/>
      <c r="GPR93"/>
      <c r="GPS93"/>
      <c r="GPT93"/>
      <c r="GPU93"/>
      <c r="GPV93"/>
      <c r="GPW93"/>
      <c r="GPX93"/>
      <c r="GPY93"/>
      <c r="GPZ93"/>
      <c r="GQA93"/>
      <c r="GQB93"/>
      <c r="GQC93"/>
      <c r="GQD93"/>
      <c r="GQE93"/>
      <c r="GQF93"/>
      <c r="GQG93"/>
      <c r="GQH93"/>
      <c r="GQI93"/>
      <c r="GQJ93"/>
      <c r="GQK93"/>
      <c r="GQL93"/>
      <c r="GQM93"/>
      <c r="GQN93"/>
      <c r="GQO93"/>
      <c r="GQP93"/>
      <c r="GQQ93"/>
      <c r="GQR93"/>
      <c r="GQS93"/>
      <c r="GQT93"/>
      <c r="GQU93"/>
      <c r="GQV93"/>
      <c r="GQW93"/>
      <c r="GQX93"/>
      <c r="GQY93"/>
      <c r="GQZ93"/>
      <c r="GRA93"/>
      <c r="GRB93"/>
      <c r="GRC93"/>
      <c r="GRD93"/>
      <c r="GRE93"/>
      <c r="GRF93"/>
      <c r="GRG93"/>
      <c r="GRH93"/>
      <c r="GRI93"/>
      <c r="GRJ93"/>
      <c r="GRK93"/>
      <c r="GRL93"/>
      <c r="GRM93"/>
      <c r="GRN93"/>
      <c r="GRO93"/>
      <c r="GRP93"/>
      <c r="GRQ93"/>
      <c r="GRR93"/>
      <c r="GRS93"/>
      <c r="GRT93"/>
      <c r="GRU93"/>
      <c r="GRV93"/>
      <c r="GRW93"/>
      <c r="GRX93"/>
      <c r="GRY93"/>
      <c r="GRZ93"/>
      <c r="GSA93"/>
      <c r="GSB93"/>
      <c r="GSC93"/>
      <c r="GSD93"/>
      <c r="GSE93"/>
      <c r="GSF93"/>
      <c r="GSG93"/>
      <c r="GSH93"/>
      <c r="GSI93"/>
      <c r="GSJ93"/>
      <c r="GSK93"/>
      <c r="GSL93"/>
      <c r="GSM93"/>
      <c r="GSN93"/>
      <c r="GSO93"/>
      <c r="GSP93"/>
      <c r="GSQ93"/>
      <c r="GSR93"/>
      <c r="GSS93"/>
      <c r="GST93"/>
      <c r="GSU93"/>
      <c r="GSV93"/>
      <c r="GSW93"/>
      <c r="GSX93"/>
      <c r="GSY93"/>
      <c r="GSZ93"/>
      <c r="GTA93"/>
      <c r="GTB93"/>
      <c r="GTC93"/>
      <c r="GTD93"/>
      <c r="GTE93"/>
      <c r="GTF93"/>
      <c r="GTG93"/>
      <c r="GTH93"/>
      <c r="GTI93"/>
      <c r="GTJ93"/>
      <c r="GTK93"/>
      <c r="GTL93"/>
      <c r="GTM93"/>
      <c r="GTN93"/>
      <c r="GTO93"/>
      <c r="GTP93"/>
      <c r="GTQ93"/>
      <c r="GTR93"/>
      <c r="GTS93"/>
      <c r="GTT93"/>
      <c r="GTU93"/>
      <c r="GTV93"/>
      <c r="GTW93"/>
      <c r="GTX93"/>
      <c r="GTY93"/>
      <c r="GTZ93"/>
      <c r="GUA93"/>
      <c r="GUB93"/>
      <c r="GUC93"/>
      <c r="GUD93"/>
      <c r="GUE93"/>
      <c r="GUF93"/>
      <c r="GUG93"/>
      <c r="GUH93"/>
      <c r="GUI93"/>
      <c r="GUJ93"/>
      <c r="GUK93"/>
      <c r="GUL93"/>
      <c r="GUM93"/>
      <c r="GUN93"/>
      <c r="GUO93"/>
      <c r="GUP93"/>
      <c r="GUQ93"/>
      <c r="GUR93"/>
      <c r="GUS93"/>
      <c r="GUT93"/>
      <c r="GUU93"/>
      <c r="GUV93"/>
      <c r="GUW93"/>
      <c r="GUX93"/>
      <c r="GUY93"/>
      <c r="GUZ93"/>
      <c r="GVA93"/>
      <c r="GVB93"/>
      <c r="GVC93"/>
      <c r="GVD93"/>
      <c r="GVE93"/>
      <c r="GVF93"/>
      <c r="GVG93"/>
      <c r="GVH93"/>
      <c r="GVI93"/>
      <c r="GVJ93"/>
      <c r="GVK93"/>
      <c r="GVL93"/>
      <c r="GVM93"/>
      <c r="GVN93"/>
      <c r="GVO93"/>
      <c r="GVP93"/>
      <c r="GVQ93"/>
      <c r="GVR93"/>
      <c r="GVS93"/>
      <c r="GVT93"/>
      <c r="GVU93"/>
      <c r="GVV93"/>
      <c r="GVW93"/>
      <c r="GVX93"/>
      <c r="GVY93"/>
      <c r="GVZ93"/>
      <c r="GWA93"/>
      <c r="GWB93"/>
      <c r="GWC93"/>
      <c r="GWD93"/>
      <c r="GWE93"/>
      <c r="GWF93"/>
      <c r="GWG93"/>
      <c r="GWH93"/>
      <c r="GWI93"/>
      <c r="GWJ93"/>
      <c r="GWK93"/>
      <c r="GWL93"/>
      <c r="GWM93"/>
      <c r="GWN93"/>
      <c r="GWO93"/>
      <c r="GWP93"/>
      <c r="GWQ93"/>
      <c r="GWR93"/>
      <c r="GWS93"/>
      <c r="GWT93"/>
      <c r="GWU93"/>
      <c r="GWV93"/>
      <c r="GWW93"/>
      <c r="GWX93"/>
      <c r="GWY93"/>
      <c r="GWZ93"/>
      <c r="GXA93"/>
      <c r="GXB93"/>
      <c r="GXC93"/>
      <c r="GXD93"/>
      <c r="GXE93"/>
      <c r="GXF93"/>
      <c r="GXG93"/>
      <c r="GXH93"/>
      <c r="GXI93"/>
      <c r="GXJ93"/>
      <c r="GXK93"/>
      <c r="GXL93"/>
      <c r="GXM93"/>
      <c r="GXN93"/>
      <c r="GXO93"/>
      <c r="GXP93"/>
      <c r="GXQ93"/>
      <c r="GXR93"/>
      <c r="GXS93"/>
      <c r="GXT93"/>
      <c r="GXU93"/>
      <c r="GXV93"/>
      <c r="GXW93"/>
      <c r="GXX93"/>
      <c r="GXY93"/>
      <c r="GXZ93"/>
      <c r="GYA93"/>
      <c r="GYB93"/>
      <c r="GYC93"/>
      <c r="GYD93"/>
      <c r="GYE93"/>
      <c r="GYF93"/>
      <c r="GYG93"/>
      <c r="GYH93"/>
      <c r="GYI93"/>
      <c r="GYJ93"/>
      <c r="GYK93"/>
      <c r="GYL93"/>
      <c r="GYM93"/>
      <c r="GYN93"/>
      <c r="GYO93"/>
      <c r="GYP93"/>
      <c r="GYQ93"/>
      <c r="GYR93"/>
      <c r="GYS93"/>
      <c r="GYT93"/>
      <c r="GYU93"/>
      <c r="GYV93"/>
      <c r="GYW93"/>
      <c r="GYX93"/>
      <c r="GYY93"/>
      <c r="GYZ93"/>
      <c r="GZA93"/>
      <c r="GZB93"/>
      <c r="GZC93"/>
      <c r="GZD93"/>
      <c r="GZE93"/>
      <c r="GZF93"/>
      <c r="GZG93"/>
      <c r="GZH93"/>
      <c r="GZI93"/>
      <c r="GZJ93"/>
      <c r="GZK93"/>
      <c r="GZL93"/>
      <c r="GZM93"/>
      <c r="GZN93"/>
      <c r="GZO93"/>
      <c r="GZP93"/>
      <c r="GZQ93"/>
      <c r="GZR93"/>
      <c r="GZS93"/>
      <c r="GZT93"/>
      <c r="GZU93"/>
      <c r="GZV93"/>
      <c r="GZW93"/>
      <c r="GZX93"/>
      <c r="GZY93"/>
      <c r="GZZ93"/>
      <c r="HAA93"/>
      <c r="HAB93"/>
      <c r="HAC93"/>
      <c r="HAD93"/>
      <c r="HAE93"/>
      <c r="HAF93"/>
      <c r="HAG93"/>
      <c r="HAH93"/>
      <c r="HAI93"/>
      <c r="HAJ93"/>
      <c r="HAK93"/>
      <c r="HAL93"/>
      <c r="HAM93"/>
      <c r="HAN93"/>
      <c r="HAO93"/>
      <c r="HAP93"/>
      <c r="HAQ93"/>
      <c r="HAR93"/>
      <c r="HAS93"/>
      <c r="HAT93"/>
      <c r="HAU93"/>
      <c r="HAV93"/>
      <c r="HAW93"/>
      <c r="HAX93"/>
      <c r="HAY93"/>
      <c r="HAZ93"/>
      <c r="HBA93"/>
      <c r="HBB93"/>
      <c r="HBC93"/>
      <c r="HBD93"/>
      <c r="HBE93"/>
      <c r="HBF93"/>
      <c r="HBG93"/>
      <c r="HBH93"/>
      <c r="HBI93"/>
      <c r="HBJ93"/>
      <c r="HBK93"/>
      <c r="HBL93"/>
      <c r="HBM93"/>
      <c r="HBN93"/>
      <c r="HBO93"/>
      <c r="HBP93"/>
      <c r="HBQ93"/>
      <c r="HBR93"/>
      <c r="HBS93"/>
      <c r="HBT93"/>
      <c r="HBU93"/>
      <c r="HBV93"/>
      <c r="HBW93"/>
      <c r="HBX93"/>
      <c r="HBY93"/>
      <c r="HBZ93"/>
      <c r="HCA93"/>
      <c r="HCB93"/>
      <c r="HCC93"/>
      <c r="HCD93"/>
      <c r="HCE93"/>
      <c r="HCF93"/>
      <c r="HCG93"/>
      <c r="HCH93"/>
      <c r="HCI93"/>
      <c r="HCJ93"/>
      <c r="HCK93"/>
      <c r="HCL93"/>
      <c r="HCM93"/>
      <c r="HCN93"/>
      <c r="HCO93"/>
      <c r="HCP93"/>
      <c r="HCQ93"/>
      <c r="HCR93"/>
      <c r="HCS93"/>
      <c r="HCT93"/>
      <c r="HCU93"/>
      <c r="HCV93"/>
      <c r="HCW93"/>
      <c r="HCX93"/>
      <c r="HCY93"/>
      <c r="HCZ93"/>
      <c r="HDA93"/>
      <c r="HDB93"/>
      <c r="HDC93"/>
      <c r="HDD93"/>
      <c r="HDE93"/>
      <c r="HDF93"/>
      <c r="HDG93"/>
      <c r="HDH93"/>
      <c r="HDI93"/>
      <c r="HDJ93"/>
      <c r="HDK93"/>
      <c r="HDL93"/>
      <c r="HDM93"/>
      <c r="HDN93"/>
      <c r="HDO93"/>
      <c r="HDP93"/>
      <c r="HDQ93"/>
      <c r="HDR93"/>
      <c r="HDS93"/>
      <c r="HDT93"/>
      <c r="HDU93"/>
      <c r="HDV93"/>
      <c r="HDW93"/>
      <c r="HDX93"/>
      <c r="HDY93"/>
      <c r="HDZ93"/>
      <c r="HEA93"/>
      <c r="HEB93"/>
      <c r="HEC93"/>
      <c r="HED93"/>
      <c r="HEE93"/>
      <c r="HEF93"/>
      <c r="HEG93"/>
      <c r="HEH93"/>
      <c r="HEI93"/>
      <c r="HEJ93"/>
      <c r="HEK93"/>
      <c r="HEL93"/>
      <c r="HEM93"/>
      <c r="HEN93"/>
      <c r="HEO93"/>
      <c r="HEP93"/>
      <c r="HEQ93"/>
      <c r="HER93"/>
      <c r="HES93"/>
      <c r="HET93"/>
      <c r="HEU93"/>
      <c r="HEV93"/>
      <c r="HEW93"/>
      <c r="HEX93"/>
      <c r="HEY93"/>
      <c r="HEZ93"/>
      <c r="HFA93"/>
      <c r="HFB93"/>
      <c r="HFC93"/>
      <c r="HFD93"/>
      <c r="HFE93"/>
      <c r="HFF93"/>
      <c r="HFG93"/>
      <c r="HFH93"/>
      <c r="HFI93"/>
      <c r="HFJ93"/>
      <c r="HFK93"/>
      <c r="HFL93"/>
      <c r="HFM93"/>
      <c r="HFN93"/>
      <c r="HFO93"/>
      <c r="HFP93"/>
      <c r="HFQ93"/>
      <c r="HFR93"/>
      <c r="HFS93"/>
      <c r="HFT93"/>
      <c r="HFU93"/>
      <c r="HFV93"/>
      <c r="HFW93"/>
      <c r="HFX93"/>
      <c r="HFY93"/>
      <c r="HFZ93"/>
      <c r="HGA93"/>
      <c r="HGB93"/>
      <c r="HGC93"/>
      <c r="HGD93"/>
      <c r="HGE93"/>
      <c r="HGF93"/>
      <c r="HGG93"/>
      <c r="HGH93"/>
      <c r="HGI93"/>
      <c r="HGJ93"/>
      <c r="HGK93"/>
      <c r="HGL93"/>
      <c r="HGM93"/>
      <c r="HGN93"/>
      <c r="HGO93"/>
      <c r="HGP93"/>
      <c r="HGQ93"/>
      <c r="HGR93"/>
      <c r="HGS93"/>
      <c r="HGT93"/>
      <c r="HGU93"/>
      <c r="HGV93"/>
      <c r="HGW93"/>
      <c r="HGX93"/>
      <c r="HGY93"/>
      <c r="HGZ93"/>
      <c r="HHA93"/>
      <c r="HHB93"/>
      <c r="HHC93"/>
      <c r="HHD93"/>
      <c r="HHE93"/>
      <c r="HHF93"/>
      <c r="HHG93"/>
      <c r="HHH93"/>
      <c r="HHI93"/>
      <c r="HHJ93"/>
      <c r="HHK93"/>
      <c r="HHL93"/>
      <c r="HHM93"/>
      <c r="HHN93"/>
      <c r="HHO93"/>
      <c r="HHP93"/>
      <c r="HHQ93"/>
      <c r="HHR93"/>
      <c r="HHS93"/>
      <c r="HHT93"/>
      <c r="HHU93"/>
      <c r="HHV93"/>
      <c r="HHW93"/>
      <c r="HHX93"/>
      <c r="HHY93"/>
      <c r="HHZ93"/>
      <c r="HIA93"/>
      <c r="HIB93"/>
      <c r="HIC93"/>
      <c r="HID93"/>
      <c r="HIE93"/>
      <c r="HIF93"/>
      <c r="HIG93"/>
      <c r="HIH93"/>
      <c r="HII93"/>
      <c r="HIJ93"/>
      <c r="HIK93"/>
      <c r="HIL93"/>
      <c r="HIM93"/>
      <c r="HIN93"/>
      <c r="HIO93"/>
      <c r="HIP93"/>
      <c r="HIQ93"/>
      <c r="HIR93"/>
      <c r="HIS93"/>
      <c r="HIT93"/>
      <c r="HIU93"/>
      <c r="HIV93"/>
      <c r="HIW93"/>
      <c r="HIX93"/>
      <c r="HIY93"/>
      <c r="HIZ93"/>
      <c r="HJA93"/>
      <c r="HJB93"/>
      <c r="HJC93"/>
      <c r="HJD93"/>
      <c r="HJE93"/>
      <c r="HJF93"/>
      <c r="HJG93"/>
      <c r="HJH93"/>
      <c r="HJI93"/>
      <c r="HJJ93"/>
      <c r="HJK93"/>
      <c r="HJL93"/>
      <c r="HJM93"/>
      <c r="HJN93"/>
      <c r="HJO93"/>
      <c r="HJP93"/>
      <c r="HJQ93"/>
      <c r="HJR93"/>
      <c r="HJS93"/>
      <c r="HJT93"/>
      <c r="HJU93"/>
      <c r="HJV93"/>
      <c r="HJW93"/>
      <c r="HJX93"/>
      <c r="HJY93"/>
      <c r="HJZ93"/>
      <c r="HKA93"/>
      <c r="HKB93"/>
      <c r="HKC93"/>
      <c r="HKD93"/>
      <c r="HKE93"/>
      <c r="HKF93"/>
      <c r="HKG93"/>
      <c r="HKH93"/>
      <c r="HKI93"/>
      <c r="HKJ93"/>
      <c r="HKK93"/>
      <c r="HKL93"/>
      <c r="HKM93"/>
      <c r="HKN93"/>
      <c r="HKO93"/>
      <c r="HKP93"/>
      <c r="HKQ93"/>
      <c r="HKR93"/>
      <c r="HKS93"/>
      <c r="HKT93"/>
      <c r="HKU93"/>
      <c r="HKV93"/>
      <c r="HKW93"/>
      <c r="HKX93"/>
      <c r="HKY93"/>
      <c r="HKZ93"/>
      <c r="HLA93"/>
      <c r="HLB93"/>
      <c r="HLC93"/>
      <c r="HLD93"/>
      <c r="HLE93"/>
      <c r="HLF93"/>
      <c r="HLG93"/>
      <c r="HLH93"/>
      <c r="HLI93"/>
      <c r="HLJ93"/>
      <c r="HLK93"/>
      <c r="HLL93"/>
      <c r="HLM93"/>
      <c r="HLN93"/>
      <c r="HLO93"/>
      <c r="HLP93"/>
      <c r="HLQ93"/>
      <c r="HLR93"/>
      <c r="HLS93"/>
      <c r="HLT93"/>
      <c r="HLU93"/>
      <c r="HLV93"/>
      <c r="HLW93"/>
      <c r="HLX93"/>
      <c r="HLY93"/>
      <c r="HLZ93"/>
      <c r="HMA93"/>
      <c r="HMB93"/>
      <c r="HMC93"/>
      <c r="HMD93"/>
      <c r="HME93"/>
      <c r="HMF93"/>
      <c r="HMG93"/>
      <c r="HMH93"/>
      <c r="HMI93"/>
      <c r="HMJ93"/>
      <c r="HMK93"/>
      <c r="HML93"/>
      <c r="HMM93"/>
      <c r="HMN93"/>
      <c r="HMO93"/>
      <c r="HMP93"/>
      <c r="HMQ93"/>
      <c r="HMR93"/>
      <c r="HMS93"/>
      <c r="HMT93"/>
      <c r="HMU93"/>
      <c r="HMV93"/>
      <c r="HMW93"/>
      <c r="HMX93"/>
      <c r="HMY93"/>
      <c r="HMZ93"/>
      <c r="HNA93"/>
      <c r="HNB93"/>
      <c r="HNC93"/>
      <c r="HND93"/>
      <c r="HNE93"/>
      <c r="HNF93"/>
      <c r="HNG93"/>
      <c r="HNH93"/>
      <c r="HNI93"/>
      <c r="HNJ93"/>
      <c r="HNK93"/>
      <c r="HNL93"/>
      <c r="HNM93"/>
      <c r="HNN93"/>
      <c r="HNO93"/>
      <c r="HNP93"/>
      <c r="HNQ93"/>
      <c r="HNR93"/>
      <c r="HNS93"/>
      <c r="HNT93"/>
      <c r="HNU93"/>
      <c r="HNV93"/>
      <c r="HNW93"/>
      <c r="HNX93"/>
      <c r="HNY93"/>
      <c r="HNZ93"/>
      <c r="HOA93"/>
      <c r="HOB93"/>
      <c r="HOC93"/>
      <c r="HOD93"/>
      <c r="HOE93"/>
      <c r="HOF93"/>
      <c r="HOG93"/>
      <c r="HOH93"/>
      <c r="HOI93"/>
      <c r="HOJ93"/>
      <c r="HOK93"/>
      <c r="HOL93"/>
      <c r="HOM93"/>
      <c r="HON93"/>
      <c r="HOO93"/>
      <c r="HOP93"/>
      <c r="HOQ93"/>
      <c r="HOR93"/>
      <c r="HOS93"/>
      <c r="HOT93"/>
      <c r="HOU93"/>
      <c r="HOV93"/>
      <c r="HOW93"/>
      <c r="HOX93"/>
      <c r="HOY93"/>
      <c r="HOZ93"/>
      <c r="HPA93"/>
      <c r="HPB93"/>
      <c r="HPC93"/>
      <c r="HPD93"/>
      <c r="HPE93"/>
      <c r="HPF93"/>
      <c r="HPG93"/>
      <c r="HPH93"/>
      <c r="HPI93"/>
      <c r="HPJ93"/>
      <c r="HPK93"/>
      <c r="HPL93"/>
      <c r="HPM93"/>
      <c r="HPN93"/>
      <c r="HPO93"/>
      <c r="HPP93"/>
      <c r="HPQ93"/>
      <c r="HPR93"/>
      <c r="HPS93"/>
      <c r="HPT93"/>
      <c r="HPU93"/>
      <c r="HPV93"/>
      <c r="HPW93"/>
      <c r="HPX93"/>
      <c r="HPY93"/>
      <c r="HPZ93"/>
      <c r="HQA93"/>
      <c r="HQB93"/>
      <c r="HQC93"/>
      <c r="HQD93"/>
      <c r="HQE93"/>
      <c r="HQF93"/>
      <c r="HQG93"/>
      <c r="HQH93"/>
      <c r="HQI93"/>
      <c r="HQJ93"/>
      <c r="HQK93"/>
      <c r="HQL93"/>
      <c r="HQM93"/>
      <c r="HQN93"/>
      <c r="HQO93"/>
      <c r="HQP93"/>
      <c r="HQQ93"/>
      <c r="HQR93"/>
      <c r="HQS93"/>
      <c r="HQT93"/>
      <c r="HQU93"/>
      <c r="HQV93"/>
      <c r="HQW93"/>
      <c r="HQX93"/>
      <c r="HQY93"/>
      <c r="HQZ93"/>
      <c r="HRA93"/>
      <c r="HRB93"/>
      <c r="HRC93"/>
      <c r="HRD93"/>
      <c r="HRE93"/>
      <c r="HRF93"/>
      <c r="HRG93"/>
      <c r="HRH93"/>
      <c r="HRI93"/>
      <c r="HRJ93"/>
      <c r="HRK93"/>
      <c r="HRL93"/>
      <c r="HRM93"/>
      <c r="HRN93"/>
      <c r="HRO93"/>
      <c r="HRP93"/>
      <c r="HRQ93"/>
      <c r="HRR93"/>
      <c r="HRS93"/>
      <c r="HRT93"/>
      <c r="HRU93"/>
      <c r="HRV93"/>
      <c r="HRW93"/>
      <c r="HRX93"/>
      <c r="HRY93"/>
      <c r="HRZ93"/>
      <c r="HSA93"/>
      <c r="HSB93"/>
      <c r="HSC93"/>
      <c r="HSD93"/>
      <c r="HSE93"/>
      <c r="HSF93"/>
      <c r="HSG93"/>
      <c r="HSH93"/>
      <c r="HSI93"/>
      <c r="HSJ93"/>
      <c r="HSK93"/>
      <c r="HSL93"/>
      <c r="HSM93"/>
      <c r="HSN93"/>
      <c r="HSO93"/>
      <c r="HSP93"/>
      <c r="HSQ93"/>
      <c r="HSR93"/>
      <c r="HSS93"/>
      <c r="HST93"/>
      <c r="HSU93"/>
      <c r="HSV93"/>
      <c r="HSW93"/>
      <c r="HSX93"/>
      <c r="HSY93"/>
      <c r="HSZ93"/>
      <c r="HTA93"/>
      <c r="HTB93"/>
      <c r="HTC93"/>
      <c r="HTD93"/>
      <c r="HTE93"/>
      <c r="HTF93"/>
      <c r="HTG93"/>
      <c r="HTH93"/>
      <c r="HTI93"/>
      <c r="HTJ93"/>
      <c r="HTK93"/>
      <c r="HTL93"/>
      <c r="HTM93"/>
      <c r="HTN93"/>
      <c r="HTO93"/>
      <c r="HTP93"/>
      <c r="HTQ93"/>
      <c r="HTR93"/>
      <c r="HTS93"/>
      <c r="HTT93"/>
      <c r="HTU93"/>
      <c r="HTV93"/>
      <c r="HTW93"/>
      <c r="HTX93"/>
      <c r="HTY93"/>
      <c r="HTZ93"/>
      <c r="HUA93"/>
      <c r="HUB93"/>
      <c r="HUC93"/>
      <c r="HUD93"/>
      <c r="HUE93"/>
      <c r="HUF93"/>
      <c r="HUG93"/>
      <c r="HUH93"/>
      <c r="HUI93"/>
      <c r="HUJ93"/>
      <c r="HUK93"/>
      <c r="HUL93"/>
      <c r="HUM93"/>
      <c r="HUN93"/>
      <c r="HUO93"/>
      <c r="HUP93"/>
      <c r="HUQ93"/>
      <c r="HUR93"/>
      <c r="HUS93"/>
      <c r="HUT93"/>
      <c r="HUU93"/>
      <c r="HUV93"/>
      <c r="HUW93"/>
      <c r="HUX93"/>
      <c r="HUY93"/>
      <c r="HUZ93"/>
      <c r="HVA93"/>
      <c r="HVB93"/>
      <c r="HVC93"/>
      <c r="HVD93"/>
      <c r="HVE93"/>
      <c r="HVF93"/>
      <c r="HVG93"/>
      <c r="HVH93"/>
      <c r="HVI93"/>
      <c r="HVJ93"/>
      <c r="HVK93"/>
      <c r="HVL93"/>
      <c r="HVM93"/>
      <c r="HVN93"/>
      <c r="HVO93"/>
      <c r="HVP93"/>
      <c r="HVQ93"/>
      <c r="HVR93"/>
      <c r="HVS93"/>
      <c r="HVT93"/>
      <c r="HVU93"/>
      <c r="HVV93"/>
      <c r="HVW93"/>
      <c r="HVX93"/>
      <c r="HVY93"/>
      <c r="HVZ93"/>
      <c r="HWA93"/>
      <c r="HWB93"/>
      <c r="HWC93"/>
      <c r="HWD93"/>
      <c r="HWE93"/>
      <c r="HWF93"/>
      <c r="HWG93"/>
      <c r="HWH93"/>
      <c r="HWI93"/>
      <c r="HWJ93"/>
      <c r="HWK93"/>
      <c r="HWL93"/>
      <c r="HWM93"/>
      <c r="HWN93"/>
      <c r="HWO93"/>
      <c r="HWP93"/>
      <c r="HWQ93"/>
      <c r="HWR93"/>
      <c r="HWS93"/>
      <c r="HWT93"/>
      <c r="HWU93"/>
      <c r="HWV93"/>
      <c r="HWW93"/>
      <c r="HWX93"/>
      <c r="HWY93"/>
      <c r="HWZ93"/>
      <c r="HXA93"/>
      <c r="HXB93"/>
      <c r="HXC93"/>
      <c r="HXD93"/>
      <c r="HXE93"/>
      <c r="HXF93"/>
      <c r="HXG93"/>
      <c r="HXH93"/>
      <c r="HXI93"/>
      <c r="HXJ93"/>
      <c r="HXK93"/>
      <c r="HXL93"/>
      <c r="HXM93"/>
      <c r="HXN93"/>
      <c r="HXO93"/>
      <c r="HXP93"/>
      <c r="HXQ93"/>
      <c r="HXR93"/>
      <c r="HXS93"/>
      <c r="HXT93"/>
      <c r="HXU93"/>
      <c r="HXV93"/>
      <c r="HXW93"/>
      <c r="HXX93"/>
      <c r="HXY93"/>
      <c r="HXZ93"/>
      <c r="HYA93"/>
      <c r="HYB93"/>
      <c r="HYC93"/>
      <c r="HYD93"/>
      <c r="HYE93"/>
      <c r="HYF93"/>
      <c r="HYG93"/>
      <c r="HYH93"/>
      <c r="HYI93"/>
      <c r="HYJ93"/>
      <c r="HYK93"/>
      <c r="HYL93"/>
      <c r="HYM93"/>
      <c r="HYN93"/>
      <c r="HYO93"/>
      <c r="HYP93"/>
      <c r="HYQ93"/>
      <c r="HYR93"/>
      <c r="HYS93"/>
      <c r="HYT93"/>
      <c r="HYU93"/>
      <c r="HYV93"/>
      <c r="HYW93"/>
      <c r="HYX93"/>
      <c r="HYY93"/>
      <c r="HYZ93"/>
      <c r="HZA93"/>
      <c r="HZB93"/>
      <c r="HZC93"/>
      <c r="HZD93"/>
      <c r="HZE93"/>
      <c r="HZF93"/>
      <c r="HZG93"/>
      <c r="HZH93"/>
      <c r="HZI93"/>
      <c r="HZJ93"/>
      <c r="HZK93"/>
      <c r="HZL93"/>
      <c r="HZM93"/>
      <c r="HZN93"/>
      <c r="HZO93"/>
      <c r="HZP93"/>
      <c r="HZQ93"/>
      <c r="HZR93"/>
      <c r="HZS93"/>
      <c r="HZT93"/>
      <c r="HZU93"/>
      <c r="HZV93"/>
      <c r="HZW93"/>
      <c r="HZX93"/>
      <c r="HZY93"/>
      <c r="HZZ93"/>
      <c r="IAA93"/>
      <c r="IAB93"/>
      <c r="IAC93"/>
      <c r="IAD93"/>
      <c r="IAE93"/>
      <c r="IAF93"/>
      <c r="IAG93"/>
      <c r="IAH93"/>
      <c r="IAI93"/>
      <c r="IAJ93"/>
      <c r="IAK93"/>
      <c r="IAL93"/>
      <c r="IAM93"/>
      <c r="IAN93"/>
      <c r="IAO93"/>
      <c r="IAP93"/>
      <c r="IAQ93"/>
      <c r="IAR93"/>
      <c r="IAS93"/>
      <c r="IAT93"/>
      <c r="IAU93"/>
      <c r="IAV93"/>
      <c r="IAW93"/>
      <c r="IAX93"/>
      <c r="IAY93"/>
      <c r="IAZ93"/>
      <c r="IBA93"/>
      <c r="IBB93"/>
      <c r="IBC93"/>
      <c r="IBD93"/>
      <c r="IBE93"/>
      <c r="IBF93"/>
      <c r="IBG93"/>
      <c r="IBH93"/>
      <c r="IBI93"/>
      <c r="IBJ93"/>
      <c r="IBK93"/>
      <c r="IBL93"/>
      <c r="IBM93"/>
      <c r="IBN93"/>
      <c r="IBO93"/>
      <c r="IBP93"/>
      <c r="IBQ93"/>
      <c r="IBR93"/>
      <c r="IBS93"/>
      <c r="IBT93"/>
      <c r="IBU93"/>
      <c r="IBV93"/>
      <c r="IBW93"/>
      <c r="IBX93"/>
      <c r="IBY93"/>
      <c r="IBZ93"/>
      <c r="ICA93"/>
      <c r="ICB93"/>
      <c r="ICC93"/>
      <c r="ICD93"/>
      <c r="ICE93"/>
      <c r="ICF93"/>
      <c r="ICG93"/>
      <c r="ICH93"/>
      <c r="ICI93"/>
      <c r="ICJ93"/>
      <c r="ICK93"/>
      <c r="ICL93"/>
      <c r="ICM93"/>
      <c r="ICN93"/>
      <c r="ICO93"/>
      <c r="ICP93"/>
      <c r="ICQ93"/>
      <c r="ICR93"/>
      <c r="ICS93"/>
      <c r="ICT93"/>
      <c r="ICU93"/>
      <c r="ICV93"/>
      <c r="ICW93"/>
      <c r="ICX93"/>
      <c r="ICY93"/>
      <c r="ICZ93"/>
      <c r="IDA93"/>
      <c r="IDB93"/>
      <c r="IDC93"/>
      <c r="IDD93"/>
      <c r="IDE93"/>
      <c r="IDF93"/>
      <c r="IDG93"/>
      <c r="IDH93"/>
      <c r="IDI93"/>
      <c r="IDJ93"/>
      <c r="IDK93"/>
      <c r="IDL93"/>
      <c r="IDM93"/>
      <c r="IDN93"/>
      <c r="IDO93"/>
      <c r="IDP93"/>
      <c r="IDQ93"/>
      <c r="IDR93"/>
      <c r="IDS93"/>
      <c r="IDT93"/>
      <c r="IDU93"/>
      <c r="IDV93"/>
      <c r="IDW93"/>
      <c r="IDX93"/>
      <c r="IDY93"/>
      <c r="IDZ93"/>
      <c r="IEA93"/>
      <c r="IEB93"/>
      <c r="IEC93"/>
      <c r="IED93"/>
      <c r="IEE93"/>
      <c r="IEF93"/>
      <c r="IEG93"/>
      <c r="IEH93"/>
      <c r="IEI93"/>
      <c r="IEJ93"/>
      <c r="IEK93"/>
      <c r="IEL93"/>
      <c r="IEM93"/>
      <c r="IEN93"/>
      <c r="IEO93"/>
      <c r="IEP93"/>
      <c r="IEQ93"/>
      <c r="IER93"/>
      <c r="IES93"/>
      <c r="IET93"/>
      <c r="IEU93"/>
      <c r="IEV93"/>
      <c r="IEW93"/>
      <c r="IEX93"/>
      <c r="IEY93"/>
      <c r="IEZ93"/>
      <c r="IFA93"/>
      <c r="IFB93"/>
      <c r="IFC93"/>
      <c r="IFD93"/>
      <c r="IFE93"/>
      <c r="IFF93"/>
      <c r="IFG93"/>
      <c r="IFH93"/>
      <c r="IFI93"/>
      <c r="IFJ93"/>
      <c r="IFK93"/>
      <c r="IFL93"/>
      <c r="IFM93"/>
      <c r="IFN93"/>
      <c r="IFO93"/>
      <c r="IFP93"/>
      <c r="IFQ93"/>
      <c r="IFR93"/>
      <c r="IFS93"/>
      <c r="IFT93"/>
      <c r="IFU93"/>
      <c r="IFV93"/>
      <c r="IFW93"/>
      <c r="IFX93"/>
      <c r="IFY93"/>
      <c r="IFZ93"/>
      <c r="IGA93"/>
      <c r="IGB93"/>
      <c r="IGC93"/>
      <c r="IGD93"/>
      <c r="IGE93"/>
      <c r="IGF93"/>
      <c r="IGG93"/>
      <c r="IGH93"/>
      <c r="IGI93"/>
      <c r="IGJ93"/>
      <c r="IGK93"/>
      <c r="IGL93"/>
      <c r="IGM93"/>
      <c r="IGN93"/>
      <c r="IGO93"/>
      <c r="IGP93"/>
      <c r="IGQ93"/>
      <c r="IGR93"/>
      <c r="IGS93"/>
      <c r="IGT93"/>
      <c r="IGU93"/>
      <c r="IGV93"/>
      <c r="IGW93"/>
      <c r="IGX93"/>
      <c r="IGY93"/>
      <c r="IGZ93"/>
      <c r="IHA93"/>
      <c r="IHB93"/>
      <c r="IHC93"/>
      <c r="IHD93"/>
      <c r="IHE93"/>
      <c r="IHF93"/>
      <c r="IHG93"/>
      <c r="IHH93"/>
      <c r="IHI93"/>
      <c r="IHJ93"/>
      <c r="IHK93"/>
      <c r="IHL93"/>
      <c r="IHM93"/>
      <c r="IHN93"/>
      <c r="IHO93"/>
      <c r="IHP93"/>
      <c r="IHQ93"/>
      <c r="IHR93"/>
      <c r="IHS93"/>
      <c r="IHT93"/>
      <c r="IHU93"/>
      <c r="IHV93"/>
      <c r="IHW93"/>
      <c r="IHX93"/>
      <c r="IHY93"/>
      <c r="IHZ93"/>
      <c r="IIA93"/>
      <c r="IIB93"/>
      <c r="IIC93"/>
      <c r="IID93"/>
      <c r="IIE93"/>
      <c r="IIF93"/>
      <c r="IIG93"/>
      <c r="IIH93"/>
      <c r="III93"/>
      <c r="IIJ93"/>
      <c r="IIK93"/>
      <c r="IIL93"/>
      <c r="IIM93"/>
      <c r="IIN93"/>
      <c r="IIO93"/>
      <c r="IIP93"/>
      <c r="IIQ93"/>
      <c r="IIR93"/>
      <c r="IIS93"/>
      <c r="IIT93"/>
      <c r="IIU93"/>
      <c r="IIV93"/>
      <c r="IIW93"/>
      <c r="IIX93"/>
      <c r="IIY93"/>
      <c r="IIZ93"/>
      <c r="IJA93"/>
      <c r="IJB93"/>
      <c r="IJC93"/>
      <c r="IJD93"/>
      <c r="IJE93"/>
      <c r="IJF93"/>
      <c r="IJG93"/>
      <c r="IJH93"/>
      <c r="IJI93"/>
      <c r="IJJ93"/>
      <c r="IJK93"/>
      <c r="IJL93"/>
      <c r="IJM93"/>
      <c r="IJN93"/>
      <c r="IJO93"/>
      <c r="IJP93"/>
      <c r="IJQ93"/>
      <c r="IJR93"/>
      <c r="IJS93"/>
      <c r="IJT93"/>
      <c r="IJU93"/>
      <c r="IJV93"/>
      <c r="IJW93"/>
      <c r="IJX93"/>
      <c r="IJY93"/>
      <c r="IJZ93"/>
      <c r="IKA93"/>
      <c r="IKB93"/>
      <c r="IKC93"/>
      <c r="IKD93"/>
      <c r="IKE93"/>
      <c r="IKF93"/>
      <c r="IKG93"/>
      <c r="IKH93"/>
      <c r="IKI93"/>
      <c r="IKJ93"/>
      <c r="IKK93"/>
      <c r="IKL93"/>
      <c r="IKM93"/>
      <c r="IKN93"/>
      <c r="IKO93"/>
      <c r="IKP93"/>
      <c r="IKQ93"/>
      <c r="IKR93"/>
      <c r="IKS93"/>
      <c r="IKT93"/>
      <c r="IKU93"/>
      <c r="IKV93"/>
      <c r="IKW93"/>
      <c r="IKX93"/>
      <c r="IKY93"/>
      <c r="IKZ93"/>
      <c r="ILA93"/>
      <c r="ILB93"/>
      <c r="ILC93"/>
      <c r="ILD93"/>
      <c r="ILE93"/>
      <c r="ILF93"/>
      <c r="ILG93"/>
      <c r="ILH93"/>
      <c r="ILI93"/>
      <c r="ILJ93"/>
      <c r="ILK93"/>
      <c r="ILL93"/>
      <c r="ILM93"/>
      <c r="ILN93"/>
      <c r="ILO93"/>
      <c r="ILP93"/>
      <c r="ILQ93"/>
      <c r="ILR93"/>
      <c r="ILS93"/>
      <c r="ILT93"/>
      <c r="ILU93"/>
      <c r="ILV93"/>
      <c r="ILW93"/>
      <c r="ILX93"/>
      <c r="ILY93"/>
      <c r="ILZ93"/>
      <c r="IMA93"/>
      <c r="IMB93"/>
      <c r="IMC93"/>
      <c r="IMD93"/>
      <c r="IME93"/>
      <c r="IMF93"/>
      <c r="IMG93"/>
      <c r="IMH93"/>
      <c r="IMI93"/>
      <c r="IMJ93"/>
      <c r="IMK93"/>
      <c r="IML93"/>
      <c r="IMM93"/>
      <c r="IMN93"/>
      <c r="IMO93"/>
      <c r="IMP93"/>
      <c r="IMQ93"/>
      <c r="IMR93"/>
      <c r="IMS93"/>
      <c r="IMT93"/>
      <c r="IMU93"/>
      <c r="IMV93"/>
      <c r="IMW93"/>
      <c r="IMX93"/>
      <c r="IMY93"/>
      <c r="IMZ93"/>
      <c r="INA93"/>
      <c r="INB93"/>
      <c r="INC93"/>
      <c r="IND93"/>
      <c r="INE93"/>
      <c r="INF93"/>
      <c r="ING93"/>
      <c r="INH93"/>
      <c r="INI93"/>
      <c r="INJ93"/>
      <c r="INK93"/>
      <c r="INL93"/>
      <c r="INM93"/>
      <c r="INN93"/>
      <c r="INO93"/>
      <c r="INP93"/>
      <c r="INQ93"/>
      <c r="INR93"/>
      <c r="INS93"/>
      <c r="INT93"/>
      <c r="INU93"/>
      <c r="INV93"/>
      <c r="INW93"/>
      <c r="INX93"/>
      <c r="INY93"/>
      <c r="INZ93"/>
      <c r="IOA93"/>
      <c r="IOB93"/>
      <c r="IOC93"/>
      <c r="IOD93"/>
      <c r="IOE93"/>
      <c r="IOF93"/>
      <c r="IOG93"/>
      <c r="IOH93"/>
      <c r="IOI93"/>
      <c r="IOJ93"/>
      <c r="IOK93"/>
      <c r="IOL93"/>
      <c r="IOM93"/>
      <c r="ION93"/>
      <c r="IOO93"/>
      <c r="IOP93"/>
      <c r="IOQ93"/>
      <c r="IOR93"/>
      <c r="IOS93"/>
      <c r="IOT93"/>
      <c r="IOU93"/>
      <c r="IOV93"/>
      <c r="IOW93"/>
      <c r="IOX93"/>
      <c r="IOY93"/>
      <c r="IOZ93"/>
      <c r="IPA93"/>
      <c r="IPB93"/>
      <c r="IPC93"/>
      <c r="IPD93"/>
      <c r="IPE93"/>
      <c r="IPF93"/>
      <c r="IPG93"/>
      <c r="IPH93"/>
      <c r="IPI93"/>
      <c r="IPJ93"/>
      <c r="IPK93"/>
      <c r="IPL93"/>
      <c r="IPM93"/>
      <c r="IPN93"/>
      <c r="IPO93"/>
      <c r="IPP93"/>
      <c r="IPQ93"/>
      <c r="IPR93"/>
      <c r="IPS93"/>
      <c r="IPT93"/>
      <c r="IPU93"/>
      <c r="IPV93"/>
      <c r="IPW93"/>
      <c r="IPX93"/>
      <c r="IPY93"/>
      <c r="IPZ93"/>
      <c r="IQA93"/>
      <c r="IQB93"/>
      <c r="IQC93"/>
      <c r="IQD93"/>
      <c r="IQE93"/>
      <c r="IQF93"/>
      <c r="IQG93"/>
      <c r="IQH93"/>
      <c r="IQI93"/>
      <c r="IQJ93"/>
      <c r="IQK93"/>
      <c r="IQL93"/>
      <c r="IQM93"/>
      <c r="IQN93"/>
      <c r="IQO93"/>
      <c r="IQP93"/>
      <c r="IQQ93"/>
      <c r="IQR93"/>
      <c r="IQS93"/>
      <c r="IQT93"/>
      <c r="IQU93"/>
      <c r="IQV93"/>
      <c r="IQW93"/>
      <c r="IQX93"/>
      <c r="IQY93"/>
      <c r="IQZ93"/>
      <c r="IRA93"/>
      <c r="IRB93"/>
      <c r="IRC93"/>
      <c r="IRD93"/>
      <c r="IRE93"/>
      <c r="IRF93"/>
      <c r="IRG93"/>
      <c r="IRH93"/>
      <c r="IRI93"/>
      <c r="IRJ93"/>
      <c r="IRK93"/>
      <c r="IRL93"/>
      <c r="IRM93"/>
      <c r="IRN93"/>
      <c r="IRO93"/>
      <c r="IRP93"/>
      <c r="IRQ93"/>
      <c r="IRR93"/>
      <c r="IRS93"/>
      <c r="IRT93"/>
      <c r="IRU93"/>
      <c r="IRV93"/>
      <c r="IRW93"/>
      <c r="IRX93"/>
      <c r="IRY93"/>
      <c r="IRZ93"/>
      <c r="ISA93"/>
      <c r="ISB93"/>
      <c r="ISC93"/>
      <c r="ISD93"/>
      <c r="ISE93"/>
      <c r="ISF93"/>
      <c r="ISG93"/>
      <c r="ISH93"/>
      <c r="ISI93"/>
      <c r="ISJ93"/>
      <c r="ISK93"/>
      <c r="ISL93"/>
      <c r="ISM93"/>
      <c r="ISN93"/>
      <c r="ISO93"/>
      <c r="ISP93"/>
      <c r="ISQ93"/>
      <c r="ISR93"/>
      <c r="ISS93"/>
      <c r="IST93"/>
      <c r="ISU93"/>
      <c r="ISV93"/>
      <c r="ISW93"/>
      <c r="ISX93"/>
      <c r="ISY93"/>
      <c r="ISZ93"/>
      <c r="ITA93"/>
      <c r="ITB93"/>
      <c r="ITC93"/>
      <c r="ITD93"/>
      <c r="ITE93"/>
      <c r="ITF93"/>
      <c r="ITG93"/>
      <c r="ITH93"/>
      <c r="ITI93"/>
      <c r="ITJ93"/>
      <c r="ITK93"/>
      <c r="ITL93"/>
      <c r="ITM93"/>
      <c r="ITN93"/>
      <c r="ITO93"/>
      <c r="ITP93"/>
      <c r="ITQ93"/>
      <c r="ITR93"/>
      <c r="ITS93"/>
      <c r="ITT93"/>
      <c r="ITU93"/>
      <c r="ITV93"/>
      <c r="ITW93"/>
      <c r="ITX93"/>
      <c r="ITY93"/>
      <c r="ITZ93"/>
      <c r="IUA93"/>
      <c r="IUB93"/>
      <c r="IUC93"/>
      <c r="IUD93"/>
      <c r="IUE93"/>
      <c r="IUF93"/>
      <c r="IUG93"/>
      <c r="IUH93"/>
      <c r="IUI93"/>
      <c r="IUJ93"/>
      <c r="IUK93"/>
      <c r="IUL93"/>
      <c r="IUM93"/>
      <c r="IUN93"/>
      <c r="IUO93"/>
      <c r="IUP93"/>
      <c r="IUQ93"/>
      <c r="IUR93"/>
      <c r="IUS93"/>
      <c r="IUT93"/>
      <c r="IUU93"/>
      <c r="IUV93"/>
      <c r="IUW93"/>
      <c r="IUX93"/>
      <c r="IUY93"/>
      <c r="IUZ93"/>
      <c r="IVA93"/>
      <c r="IVB93"/>
      <c r="IVC93"/>
      <c r="IVD93"/>
      <c r="IVE93"/>
      <c r="IVF93"/>
      <c r="IVG93"/>
      <c r="IVH93"/>
      <c r="IVI93"/>
      <c r="IVJ93"/>
      <c r="IVK93"/>
      <c r="IVL93"/>
      <c r="IVM93"/>
      <c r="IVN93"/>
      <c r="IVO93"/>
      <c r="IVP93"/>
      <c r="IVQ93"/>
      <c r="IVR93"/>
      <c r="IVS93"/>
      <c r="IVT93"/>
      <c r="IVU93"/>
      <c r="IVV93"/>
      <c r="IVW93"/>
      <c r="IVX93"/>
      <c r="IVY93"/>
      <c r="IVZ93"/>
      <c r="IWA93"/>
      <c r="IWB93"/>
      <c r="IWC93"/>
      <c r="IWD93"/>
      <c r="IWE93"/>
      <c r="IWF93"/>
      <c r="IWG93"/>
      <c r="IWH93"/>
      <c r="IWI93"/>
      <c r="IWJ93"/>
      <c r="IWK93"/>
      <c r="IWL93"/>
      <c r="IWM93"/>
      <c r="IWN93"/>
      <c r="IWO93"/>
      <c r="IWP93"/>
      <c r="IWQ93"/>
      <c r="IWR93"/>
      <c r="IWS93"/>
      <c r="IWT93"/>
      <c r="IWU93"/>
      <c r="IWV93"/>
      <c r="IWW93"/>
      <c r="IWX93"/>
      <c r="IWY93"/>
      <c r="IWZ93"/>
      <c r="IXA93"/>
      <c r="IXB93"/>
      <c r="IXC93"/>
      <c r="IXD93"/>
      <c r="IXE93"/>
      <c r="IXF93"/>
      <c r="IXG93"/>
      <c r="IXH93"/>
      <c r="IXI93"/>
      <c r="IXJ93"/>
      <c r="IXK93"/>
      <c r="IXL93"/>
      <c r="IXM93"/>
      <c r="IXN93"/>
      <c r="IXO93"/>
      <c r="IXP93"/>
      <c r="IXQ93"/>
      <c r="IXR93"/>
      <c r="IXS93"/>
      <c r="IXT93"/>
      <c r="IXU93"/>
      <c r="IXV93"/>
      <c r="IXW93"/>
      <c r="IXX93"/>
      <c r="IXY93"/>
      <c r="IXZ93"/>
      <c r="IYA93"/>
      <c r="IYB93"/>
      <c r="IYC93"/>
      <c r="IYD93"/>
      <c r="IYE93"/>
      <c r="IYF93"/>
      <c r="IYG93"/>
      <c r="IYH93"/>
      <c r="IYI93"/>
      <c r="IYJ93"/>
      <c r="IYK93"/>
      <c r="IYL93"/>
      <c r="IYM93"/>
      <c r="IYN93"/>
      <c r="IYO93"/>
      <c r="IYP93"/>
      <c r="IYQ93"/>
      <c r="IYR93"/>
      <c r="IYS93"/>
      <c r="IYT93"/>
      <c r="IYU93"/>
      <c r="IYV93"/>
      <c r="IYW93"/>
      <c r="IYX93"/>
      <c r="IYY93"/>
      <c r="IYZ93"/>
      <c r="IZA93"/>
      <c r="IZB93"/>
      <c r="IZC93"/>
      <c r="IZD93"/>
      <c r="IZE93"/>
      <c r="IZF93"/>
      <c r="IZG93"/>
      <c r="IZH93"/>
      <c r="IZI93"/>
      <c r="IZJ93"/>
      <c r="IZK93"/>
      <c r="IZL93"/>
      <c r="IZM93"/>
      <c r="IZN93"/>
      <c r="IZO93"/>
      <c r="IZP93"/>
      <c r="IZQ93"/>
      <c r="IZR93"/>
      <c r="IZS93"/>
      <c r="IZT93"/>
      <c r="IZU93"/>
      <c r="IZV93"/>
      <c r="IZW93"/>
      <c r="IZX93"/>
      <c r="IZY93"/>
      <c r="IZZ93"/>
      <c r="JAA93"/>
      <c r="JAB93"/>
      <c r="JAC93"/>
      <c r="JAD93"/>
      <c r="JAE93"/>
      <c r="JAF93"/>
      <c r="JAG93"/>
      <c r="JAH93"/>
      <c r="JAI93"/>
      <c r="JAJ93"/>
      <c r="JAK93"/>
      <c r="JAL93"/>
      <c r="JAM93"/>
      <c r="JAN93"/>
      <c r="JAO93"/>
      <c r="JAP93"/>
      <c r="JAQ93"/>
      <c r="JAR93"/>
      <c r="JAS93"/>
      <c r="JAT93"/>
      <c r="JAU93"/>
      <c r="JAV93"/>
      <c r="JAW93"/>
      <c r="JAX93"/>
      <c r="JAY93"/>
      <c r="JAZ93"/>
      <c r="JBA93"/>
      <c r="JBB93"/>
      <c r="JBC93"/>
      <c r="JBD93"/>
      <c r="JBE93"/>
      <c r="JBF93"/>
      <c r="JBG93"/>
      <c r="JBH93"/>
      <c r="JBI93"/>
      <c r="JBJ93"/>
      <c r="JBK93"/>
      <c r="JBL93"/>
      <c r="JBM93"/>
      <c r="JBN93"/>
      <c r="JBO93"/>
      <c r="JBP93"/>
      <c r="JBQ93"/>
      <c r="JBR93"/>
      <c r="JBS93"/>
      <c r="JBT93"/>
      <c r="JBU93"/>
      <c r="JBV93"/>
      <c r="JBW93"/>
      <c r="JBX93"/>
      <c r="JBY93"/>
      <c r="JBZ93"/>
      <c r="JCA93"/>
      <c r="JCB93"/>
      <c r="JCC93"/>
      <c r="JCD93"/>
      <c r="JCE93"/>
      <c r="JCF93"/>
      <c r="JCG93"/>
      <c r="JCH93"/>
      <c r="JCI93"/>
      <c r="JCJ93"/>
      <c r="JCK93"/>
      <c r="JCL93"/>
      <c r="JCM93"/>
      <c r="JCN93"/>
      <c r="JCO93"/>
      <c r="JCP93"/>
      <c r="JCQ93"/>
      <c r="JCR93"/>
      <c r="JCS93"/>
      <c r="JCT93"/>
      <c r="JCU93"/>
      <c r="JCV93"/>
      <c r="JCW93"/>
      <c r="JCX93"/>
      <c r="JCY93"/>
      <c r="JCZ93"/>
      <c r="JDA93"/>
      <c r="JDB93"/>
      <c r="JDC93"/>
      <c r="JDD93"/>
      <c r="JDE93"/>
      <c r="JDF93"/>
      <c r="JDG93"/>
      <c r="JDH93"/>
      <c r="JDI93"/>
      <c r="JDJ93"/>
      <c r="JDK93"/>
      <c r="JDL93"/>
      <c r="JDM93"/>
      <c r="JDN93"/>
      <c r="JDO93"/>
      <c r="JDP93"/>
      <c r="JDQ93"/>
      <c r="JDR93"/>
      <c r="JDS93"/>
      <c r="JDT93"/>
      <c r="JDU93"/>
      <c r="JDV93"/>
      <c r="JDW93"/>
      <c r="JDX93"/>
      <c r="JDY93"/>
      <c r="JDZ93"/>
      <c r="JEA93"/>
      <c r="JEB93"/>
      <c r="JEC93"/>
      <c r="JED93"/>
      <c r="JEE93"/>
      <c r="JEF93"/>
      <c r="JEG93"/>
      <c r="JEH93"/>
      <c r="JEI93"/>
      <c r="JEJ93"/>
      <c r="JEK93"/>
      <c r="JEL93"/>
      <c r="JEM93"/>
      <c r="JEN93"/>
      <c r="JEO93"/>
      <c r="JEP93"/>
      <c r="JEQ93"/>
      <c r="JER93"/>
      <c r="JES93"/>
      <c r="JET93"/>
      <c r="JEU93"/>
      <c r="JEV93"/>
      <c r="JEW93"/>
      <c r="JEX93"/>
      <c r="JEY93"/>
      <c r="JEZ93"/>
      <c r="JFA93"/>
      <c r="JFB93"/>
      <c r="JFC93"/>
      <c r="JFD93"/>
      <c r="JFE93"/>
      <c r="JFF93"/>
      <c r="JFG93"/>
      <c r="JFH93"/>
      <c r="JFI93"/>
      <c r="JFJ93"/>
      <c r="JFK93"/>
      <c r="JFL93"/>
      <c r="JFM93"/>
      <c r="JFN93"/>
      <c r="JFO93"/>
      <c r="JFP93"/>
      <c r="JFQ93"/>
      <c r="JFR93"/>
      <c r="JFS93"/>
      <c r="JFT93"/>
      <c r="JFU93"/>
      <c r="JFV93"/>
      <c r="JFW93"/>
      <c r="JFX93"/>
      <c r="JFY93"/>
      <c r="JFZ93"/>
      <c r="JGA93"/>
      <c r="JGB93"/>
      <c r="JGC93"/>
      <c r="JGD93"/>
      <c r="JGE93"/>
      <c r="JGF93"/>
      <c r="JGG93"/>
      <c r="JGH93"/>
      <c r="JGI93"/>
      <c r="JGJ93"/>
      <c r="JGK93"/>
      <c r="JGL93"/>
      <c r="JGM93"/>
      <c r="JGN93"/>
      <c r="JGO93"/>
      <c r="JGP93"/>
      <c r="JGQ93"/>
      <c r="JGR93"/>
      <c r="JGS93"/>
      <c r="JGT93"/>
      <c r="JGU93"/>
      <c r="JGV93"/>
      <c r="JGW93"/>
      <c r="JGX93"/>
      <c r="JGY93"/>
      <c r="JGZ93"/>
      <c r="JHA93"/>
      <c r="JHB93"/>
      <c r="JHC93"/>
      <c r="JHD93"/>
      <c r="JHE93"/>
      <c r="JHF93"/>
      <c r="JHG93"/>
      <c r="JHH93"/>
      <c r="JHI93"/>
      <c r="JHJ93"/>
      <c r="JHK93"/>
      <c r="JHL93"/>
      <c r="JHM93"/>
      <c r="JHN93"/>
      <c r="JHO93"/>
      <c r="JHP93"/>
      <c r="JHQ93"/>
      <c r="JHR93"/>
      <c r="JHS93"/>
      <c r="JHT93"/>
      <c r="JHU93"/>
      <c r="JHV93"/>
      <c r="JHW93"/>
      <c r="JHX93"/>
      <c r="JHY93"/>
      <c r="JHZ93"/>
      <c r="JIA93"/>
      <c r="JIB93"/>
      <c r="JIC93"/>
      <c r="JID93"/>
      <c r="JIE93"/>
      <c r="JIF93"/>
      <c r="JIG93"/>
      <c r="JIH93"/>
      <c r="JII93"/>
      <c r="JIJ93"/>
      <c r="JIK93"/>
      <c r="JIL93"/>
      <c r="JIM93"/>
      <c r="JIN93"/>
      <c r="JIO93"/>
      <c r="JIP93"/>
      <c r="JIQ93"/>
      <c r="JIR93"/>
      <c r="JIS93"/>
      <c r="JIT93"/>
      <c r="JIU93"/>
      <c r="JIV93"/>
      <c r="JIW93"/>
      <c r="JIX93"/>
      <c r="JIY93"/>
      <c r="JIZ93"/>
      <c r="JJA93"/>
      <c r="JJB93"/>
      <c r="JJC93"/>
      <c r="JJD93"/>
      <c r="JJE93"/>
      <c r="JJF93"/>
      <c r="JJG93"/>
      <c r="JJH93"/>
      <c r="JJI93"/>
      <c r="JJJ93"/>
      <c r="JJK93"/>
      <c r="JJL93"/>
      <c r="JJM93"/>
      <c r="JJN93"/>
      <c r="JJO93"/>
      <c r="JJP93"/>
      <c r="JJQ93"/>
      <c r="JJR93"/>
      <c r="JJS93"/>
      <c r="JJT93"/>
      <c r="JJU93"/>
      <c r="JJV93"/>
      <c r="JJW93"/>
      <c r="JJX93"/>
      <c r="JJY93"/>
      <c r="JJZ93"/>
      <c r="JKA93"/>
      <c r="JKB93"/>
      <c r="JKC93"/>
      <c r="JKD93"/>
      <c r="JKE93"/>
      <c r="JKF93"/>
      <c r="JKG93"/>
      <c r="JKH93"/>
      <c r="JKI93"/>
      <c r="JKJ93"/>
      <c r="JKK93"/>
      <c r="JKL93"/>
      <c r="JKM93"/>
      <c r="JKN93"/>
      <c r="JKO93"/>
      <c r="JKP93"/>
      <c r="JKQ93"/>
      <c r="JKR93"/>
      <c r="JKS93"/>
      <c r="JKT93"/>
      <c r="JKU93"/>
      <c r="JKV93"/>
      <c r="JKW93"/>
      <c r="JKX93"/>
      <c r="JKY93"/>
      <c r="JKZ93"/>
      <c r="JLA93"/>
      <c r="JLB93"/>
      <c r="JLC93"/>
      <c r="JLD93"/>
      <c r="JLE93"/>
      <c r="JLF93"/>
      <c r="JLG93"/>
      <c r="JLH93"/>
      <c r="JLI93"/>
      <c r="JLJ93"/>
      <c r="JLK93"/>
      <c r="JLL93"/>
      <c r="JLM93"/>
      <c r="JLN93"/>
      <c r="JLO93"/>
      <c r="JLP93"/>
      <c r="JLQ93"/>
      <c r="JLR93"/>
      <c r="JLS93"/>
      <c r="JLT93"/>
      <c r="JLU93"/>
      <c r="JLV93"/>
      <c r="JLW93"/>
      <c r="JLX93"/>
      <c r="JLY93"/>
      <c r="JLZ93"/>
      <c r="JMA93"/>
      <c r="JMB93"/>
      <c r="JMC93"/>
      <c r="JMD93"/>
      <c r="JME93"/>
      <c r="JMF93"/>
      <c r="JMG93"/>
      <c r="JMH93"/>
      <c r="JMI93"/>
      <c r="JMJ93"/>
      <c r="JMK93"/>
      <c r="JML93"/>
      <c r="JMM93"/>
      <c r="JMN93"/>
      <c r="JMO93"/>
      <c r="JMP93"/>
      <c r="JMQ93"/>
      <c r="JMR93"/>
      <c r="JMS93"/>
      <c r="JMT93"/>
      <c r="JMU93"/>
      <c r="JMV93"/>
      <c r="JMW93"/>
      <c r="JMX93"/>
      <c r="JMY93"/>
      <c r="JMZ93"/>
      <c r="JNA93"/>
      <c r="JNB93"/>
      <c r="JNC93"/>
      <c r="JND93"/>
      <c r="JNE93"/>
      <c r="JNF93"/>
      <c r="JNG93"/>
      <c r="JNH93"/>
      <c r="JNI93"/>
      <c r="JNJ93"/>
      <c r="JNK93"/>
      <c r="JNL93"/>
      <c r="JNM93"/>
      <c r="JNN93"/>
      <c r="JNO93"/>
      <c r="JNP93"/>
      <c r="JNQ93"/>
      <c r="JNR93"/>
      <c r="JNS93"/>
      <c r="JNT93"/>
      <c r="JNU93"/>
      <c r="JNV93"/>
      <c r="JNW93"/>
      <c r="JNX93"/>
      <c r="JNY93"/>
      <c r="JNZ93"/>
      <c r="JOA93"/>
      <c r="JOB93"/>
      <c r="JOC93"/>
      <c r="JOD93"/>
      <c r="JOE93"/>
      <c r="JOF93"/>
      <c r="JOG93"/>
      <c r="JOH93"/>
      <c r="JOI93"/>
      <c r="JOJ93"/>
      <c r="JOK93"/>
      <c r="JOL93"/>
      <c r="JOM93"/>
      <c r="JON93"/>
      <c r="JOO93"/>
      <c r="JOP93"/>
      <c r="JOQ93"/>
      <c r="JOR93"/>
      <c r="JOS93"/>
      <c r="JOT93"/>
      <c r="JOU93"/>
      <c r="JOV93"/>
      <c r="JOW93"/>
      <c r="JOX93"/>
      <c r="JOY93"/>
      <c r="JOZ93"/>
      <c r="JPA93"/>
      <c r="JPB93"/>
      <c r="JPC93"/>
      <c r="JPD93"/>
      <c r="JPE93"/>
      <c r="JPF93"/>
      <c r="JPG93"/>
      <c r="JPH93"/>
      <c r="JPI93"/>
      <c r="JPJ93"/>
      <c r="JPK93"/>
      <c r="JPL93"/>
      <c r="JPM93"/>
      <c r="JPN93"/>
      <c r="JPO93"/>
      <c r="JPP93"/>
      <c r="JPQ93"/>
      <c r="JPR93"/>
      <c r="JPS93"/>
      <c r="JPT93"/>
      <c r="JPU93"/>
      <c r="JPV93"/>
      <c r="JPW93"/>
      <c r="JPX93"/>
      <c r="JPY93"/>
      <c r="JPZ93"/>
      <c r="JQA93"/>
      <c r="JQB93"/>
      <c r="JQC93"/>
      <c r="JQD93"/>
      <c r="JQE93"/>
      <c r="JQF93"/>
      <c r="JQG93"/>
      <c r="JQH93"/>
      <c r="JQI93"/>
      <c r="JQJ93"/>
      <c r="JQK93"/>
      <c r="JQL93"/>
      <c r="JQM93"/>
      <c r="JQN93"/>
      <c r="JQO93"/>
      <c r="JQP93"/>
      <c r="JQQ93"/>
      <c r="JQR93"/>
      <c r="JQS93"/>
      <c r="JQT93"/>
      <c r="JQU93"/>
      <c r="JQV93"/>
      <c r="JQW93"/>
      <c r="JQX93"/>
      <c r="JQY93"/>
      <c r="JQZ93"/>
      <c r="JRA93"/>
      <c r="JRB93"/>
      <c r="JRC93"/>
      <c r="JRD93"/>
      <c r="JRE93"/>
      <c r="JRF93"/>
      <c r="JRG93"/>
      <c r="JRH93"/>
      <c r="JRI93"/>
      <c r="JRJ93"/>
      <c r="JRK93"/>
      <c r="JRL93"/>
      <c r="JRM93"/>
      <c r="JRN93"/>
      <c r="JRO93"/>
      <c r="JRP93"/>
      <c r="JRQ93"/>
      <c r="JRR93"/>
      <c r="JRS93"/>
      <c r="JRT93"/>
      <c r="JRU93"/>
      <c r="JRV93"/>
      <c r="JRW93"/>
      <c r="JRX93"/>
      <c r="JRY93"/>
      <c r="JRZ93"/>
      <c r="JSA93"/>
      <c r="JSB93"/>
      <c r="JSC93"/>
      <c r="JSD93"/>
      <c r="JSE93"/>
      <c r="JSF93"/>
      <c r="JSG93"/>
      <c r="JSH93"/>
      <c r="JSI93"/>
      <c r="JSJ93"/>
      <c r="JSK93"/>
      <c r="JSL93"/>
      <c r="JSM93"/>
      <c r="JSN93"/>
      <c r="JSO93"/>
      <c r="JSP93"/>
      <c r="JSQ93"/>
      <c r="JSR93"/>
      <c r="JSS93"/>
      <c r="JST93"/>
      <c r="JSU93"/>
      <c r="JSV93"/>
      <c r="JSW93"/>
      <c r="JSX93"/>
      <c r="JSY93"/>
      <c r="JSZ93"/>
      <c r="JTA93"/>
      <c r="JTB93"/>
      <c r="JTC93"/>
      <c r="JTD93"/>
      <c r="JTE93"/>
      <c r="JTF93"/>
      <c r="JTG93"/>
      <c r="JTH93"/>
      <c r="JTI93"/>
      <c r="JTJ93"/>
      <c r="JTK93"/>
      <c r="JTL93"/>
      <c r="JTM93"/>
      <c r="JTN93"/>
      <c r="JTO93"/>
      <c r="JTP93"/>
      <c r="JTQ93"/>
      <c r="JTR93"/>
      <c r="JTS93"/>
      <c r="JTT93"/>
      <c r="JTU93"/>
      <c r="JTV93"/>
      <c r="JTW93"/>
      <c r="JTX93"/>
      <c r="JTY93"/>
      <c r="JTZ93"/>
      <c r="JUA93"/>
      <c r="JUB93"/>
      <c r="JUC93"/>
      <c r="JUD93"/>
      <c r="JUE93"/>
      <c r="JUF93"/>
      <c r="JUG93"/>
      <c r="JUH93"/>
      <c r="JUI93"/>
      <c r="JUJ93"/>
      <c r="JUK93"/>
      <c r="JUL93"/>
      <c r="JUM93"/>
      <c r="JUN93"/>
      <c r="JUO93"/>
      <c r="JUP93"/>
      <c r="JUQ93"/>
      <c r="JUR93"/>
      <c r="JUS93"/>
      <c r="JUT93"/>
      <c r="JUU93"/>
      <c r="JUV93"/>
      <c r="JUW93"/>
      <c r="JUX93"/>
      <c r="JUY93"/>
      <c r="JUZ93"/>
      <c r="JVA93"/>
      <c r="JVB93"/>
      <c r="JVC93"/>
      <c r="JVD93"/>
      <c r="JVE93"/>
      <c r="JVF93"/>
      <c r="JVG93"/>
      <c r="JVH93"/>
      <c r="JVI93"/>
      <c r="JVJ93"/>
      <c r="JVK93"/>
      <c r="JVL93"/>
      <c r="JVM93"/>
      <c r="JVN93"/>
      <c r="JVO93"/>
      <c r="JVP93"/>
      <c r="JVQ93"/>
      <c r="JVR93"/>
      <c r="JVS93"/>
      <c r="JVT93"/>
      <c r="JVU93"/>
      <c r="JVV93"/>
      <c r="JVW93"/>
      <c r="JVX93"/>
      <c r="JVY93"/>
      <c r="JVZ93"/>
      <c r="JWA93"/>
      <c r="JWB93"/>
      <c r="JWC93"/>
      <c r="JWD93"/>
      <c r="JWE93"/>
      <c r="JWF93"/>
      <c r="JWG93"/>
      <c r="JWH93"/>
      <c r="JWI93"/>
      <c r="JWJ93"/>
      <c r="JWK93"/>
      <c r="JWL93"/>
      <c r="JWM93"/>
      <c r="JWN93"/>
      <c r="JWO93"/>
      <c r="JWP93"/>
      <c r="JWQ93"/>
      <c r="JWR93"/>
      <c r="JWS93"/>
      <c r="JWT93"/>
      <c r="JWU93"/>
      <c r="JWV93"/>
      <c r="JWW93"/>
      <c r="JWX93"/>
      <c r="JWY93"/>
      <c r="JWZ93"/>
      <c r="JXA93"/>
      <c r="JXB93"/>
      <c r="JXC93"/>
      <c r="JXD93"/>
      <c r="JXE93"/>
      <c r="JXF93"/>
      <c r="JXG93"/>
      <c r="JXH93"/>
      <c r="JXI93"/>
      <c r="JXJ93"/>
      <c r="JXK93"/>
      <c r="JXL93"/>
      <c r="JXM93"/>
      <c r="JXN93"/>
      <c r="JXO93"/>
      <c r="JXP93"/>
      <c r="JXQ93"/>
      <c r="JXR93"/>
      <c r="JXS93"/>
      <c r="JXT93"/>
      <c r="JXU93"/>
      <c r="JXV93"/>
      <c r="JXW93"/>
      <c r="JXX93"/>
      <c r="JXY93"/>
      <c r="JXZ93"/>
      <c r="JYA93"/>
      <c r="JYB93"/>
      <c r="JYC93"/>
      <c r="JYD93"/>
      <c r="JYE93"/>
      <c r="JYF93"/>
      <c r="JYG93"/>
      <c r="JYH93"/>
      <c r="JYI93"/>
      <c r="JYJ93"/>
      <c r="JYK93"/>
      <c r="JYL93"/>
      <c r="JYM93"/>
      <c r="JYN93"/>
      <c r="JYO93"/>
      <c r="JYP93"/>
      <c r="JYQ93"/>
      <c r="JYR93"/>
      <c r="JYS93"/>
      <c r="JYT93"/>
      <c r="JYU93"/>
      <c r="JYV93"/>
      <c r="JYW93"/>
      <c r="JYX93"/>
      <c r="JYY93"/>
      <c r="JYZ93"/>
      <c r="JZA93"/>
      <c r="JZB93"/>
      <c r="JZC93"/>
      <c r="JZD93"/>
      <c r="JZE93"/>
      <c r="JZF93"/>
      <c r="JZG93"/>
      <c r="JZH93"/>
      <c r="JZI93"/>
      <c r="JZJ93"/>
      <c r="JZK93"/>
      <c r="JZL93"/>
      <c r="JZM93"/>
      <c r="JZN93"/>
      <c r="JZO93"/>
      <c r="JZP93"/>
      <c r="JZQ93"/>
      <c r="JZR93"/>
      <c r="JZS93"/>
      <c r="JZT93"/>
      <c r="JZU93"/>
      <c r="JZV93"/>
      <c r="JZW93"/>
      <c r="JZX93"/>
      <c r="JZY93"/>
      <c r="JZZ93"/>
      <c r="KAA93"/>
      <c r="KAB93"/>
      <c r="KAC93"/>
      <c r="KAD93"/>
      <c r="KAE93"/>
      <c r="KAF93"/>
      <c r="KAG93"/>
      <c r="KAH93"/>
      <c r="KAI93"/>
      <c r="KAJ93"/>
      <c r="KAK93"/>
      <c r="KAL93"/>
      <c r="KAM93"/>
      <c r="KAN93"/>
      <c r="KAO93"/>
      <c r="KAP93"/>
      <c r="KAQ93"/>
      <c r="KAR93"/>
      <c r="KAS93"/>
      <c r="KAT93"/>
      <c r="KAU93"/>
      <c r="KAV93"/>
      <c r="KAW93"/>
      <c r="KAX93"/>
      <c r="KAY93"/>
      <c r="KAZ93"/>
      <c r="KBA93"/>
      <c r="KBB93"/>
      <c r="KBC93"/>
      <c r="KBD93"/>
      <c r="KBE93"/>
      <c r="KBF93"/>
      <c r="KBG93"/>
      <c r="KBH93"/>
      <c r="KBI93"/>
      <c r="KBJ93"/>
      <c r="KBK93"/>
      <c r="KBL93"/>
      <c r="KBM93"/>
      <c r="KBN93"/>
      <c r="KBO93"/>
      <c r="KBP93"/>
      <c r="KBQ93"/>
      <c r="KBR93"/>
      <c r="KBS93"/>
      <c r="KBT93"/>
      <c r="KBU93"/>
      <c r="KBV93"/>
      <c r="KBW93"/>
      <c r="KBX93"/>
      <c r="KBY93"/>
      <c r="KBZ93"/>
      <c r="KCA93"/>
      <c r="KCB93"/>
      <c r="KCC93"/>
      <c r="KCD93"/>
      <c r="KCE93"/>
      <c r="KCF93"/>
      <c r="KCG93"/>
      <c r="KCH93"/>
      <c r="KCI93"/>
      <c r="KCJ93"/>
      <c r="KCK93"/>
      <c r="KCL93"/>
      <c r="KCM93"/>
      <c r="KCN93"/>
      <c r="KCO93"/>
      <c r="KCP93"/>
      <c r="KCQ93"/>
      <c r="KCR93"/>
      <c r="KCS93"/>
      <c r="KCT93"/>
      <c r="KCU93"/>
      <c r="KCV93"/>
      <c r="KCW93"/>
      <c r="KCX93"/>
      <c r="KCY93"/>
      <c r="KCZ93"/>
      <c r="KDA93"/>
      <c r="KDB93"/>
      <c r="KDC93"/>
      <c r="KDD93"/>
      <c r="KDE93"/>
      <c r="KDF93"/>
      <c r="KDG93"/>
      <c r="KDH93"/>
      <c r="KDI93"/>
      <c r="KDJ93"/>
      <c r="KDK93"/>
      <c r="KDL93"/>
      <c r="KDM93"/>
      <c r="KDN93"/>
      <c r="KDO93"/>
      <c r="KDP93"/>
      <c r="KDQ93"/>
      <c r="KDR93"/>
      <c r="KDS93"/>
      <c r="KDT93"/>
      <c r="KDU93"/>
      <c r="KDV93"/>
      <c r="KDW93"/>
      <c r="KDX93"/>
      <c r="KDY93"/>
      <c r="KDZ93"/>
      <c r="KEA93"/>
      <c r="KEB93"/>
      <c r="KEC93"/>
      <c r="KED93"/>
      <c r="KEE93"/>
      <c r="KEF93"/>
      <c r="KEG93"/>
      <c r="KEH93"/>
      <c r="KEI93"/>
      <c r="KEJ93"/>
      <c r="KEK93"/>
      <c r="KEL93"/>
      <c r="KEM93"/>
      <c r="KEN93"/>
      <c r="KEO93"/>
      <c r="KEP93"/>
      <c r="KEQ93"/>
      <c r="KER93"/>
      <c r="KES93"/>
      <c r="KET93"/>
      <c r="KEU93"/>
      <c r="KEV93"/>
      <c r="KEW93"/>
      <c r="KEX93"/>
      <c r="KEY93"/>
      <c r="KEZ93"/>
      <c r="KFA93"/>
      <c r="KFB93"/>
      <c r="KFC93"/>
      <c r="KFD93"/>
      <c r="KFE93"/>
      <c r="KFF93"/>
      <c r="KFG93"/>
      <c r="KFH93"/>
      <c r="KFI93"/>
      <c r="KFJ93"/>
      <c r="KFK93"/>
      <c r="KFL93"/>
      <c r="KFM93"/>
      <c r="KFN93"/>
      <c r="KFO93"/>
      <c r="KFP93"/>
      <c r="KFQ93"/>
      <c r="KFR93"/>
      <c r="KFS93"/>
      <c r="KFT93"/>
      <c r="KFU93"/>
      <c r="KFV93"/>
      <c r="KFW93"/>
      <c r="KFX93"/>
      <c r="KFY93"/>
      <c r="KFZ93"/>
      <c r="KGA93"/>
      <c r="KGB93"/>
      <c r="KGC93"/>
      <c r="KGD93"/>
      <c r="KGE93"/>
      <c r="KGF93"/>
      <c r="KGG93"/>
      <c r="KGH93"/>
      <c r="KGI93"/>
      <c r="KGJ93"/>
      <c r="KGK93"/>
      <c r="KGL93"/>
      <c r="KGM93"/>
      <c r="KGN93"/>
      <c r="KGO93"/>
      <c r="KGP93"/>
      <c r="KGQ93"/>
      <c r="KGR93"/>
      <c r="KGS93"/>
      <c r="KGT93"/>
      <c r="KGU93"/>
      <c r="KGV93"/>
      <c r="KGW93"/>
      <c r="KGX93"/>
      <c r="KGY93"/>
      <c r="KGZ93"/>
      <c r="KHA93"/>
      <c r="KHB93"/>
      <c r="KHC93"/>
      <c r="KHD93"/>
      <c r="KHE93"/>
      <c r="KHF93"/>
      <c r="KHG93"/>
      <c r="KHH93"/>
      <c r="KHI93"/>
      <c r="KHJ93"/>
      <c r="KHK93"/>
      <c r="KHL93"/>
      <c r="KHM93"/>
      <c r="KHN93"/>
      <c r="KHO93"/>
      <c r="KHP93"/>
      <c r="KHQ93"/>
      <c r="KHR93"/>
      <c r="KHS93"/>
      <c r="KHT93"/>
      <c r="KHU93"/>
      <c r="KHV93"/>
      <c r="KHW93"/>
      <c r="KHX93"/>
      <c r="KHY93"/>
      <c r="KHZ93"/>
      <c r="KIA93"/>
      <c r="KIB93"/>
      <c r="KIC93"/>
      <c r="KID93"/>
      <c r="KIE93"/>
      <c r="KIF93"/>
      <c r="KIG93"/>
      <c r="KIH93"/>
      <c r="KII93"/>
      <c r="KIJ93"/>
      <c r="KIK93"/>
      <c r="KIL93"/>
      <c r="KIM93"/>
      <c r="KIN93"/>
      <c r="KIO93"/>
      <c r="KIP93"/>
      <c r="KIQ93"/>
      <c r="KIR93"/>
      <c r="KIS93"/>
      <c r="KIT93"/>
      <c r="KIU93"/>
      <c r="KIV93"/>
      <c r="KIW93"/>
      <c r="KIX93"/>
      <c r="KIY93"/>
      <c r="KIZ93"/>
      <c r="KJA93"/>
      <c r="KJB93"/>
      <c r="KJC93"/>
      <c r="KJD93"/>
      <c r="KJE93"/>
      <c r="KJF93"/>
      <c r="KJG93"/>
      <c r="KJH93"/>
      <c r="KJI93"/>
      <c r="KJJ93"/>
      <c r="KJK93"/>
      <c r="KJL93"/>
      <c r="KJM93"/>
      <c r="KJN93"/>
      <c r="KJO93"/>
      <c r="KJP93"/>
      <c r="KJQ93"/>
      <c r="KJR93"/>
      <c r="KJS93"/>
      <c r="KJT93"/>
      <c r="KJU93"/>
      <c r="KJV93"/>
      <c r="KJW93"/>
      <c r="KJX93"/>
      <c r="KJY93"/>
      <c r="KJZ93"/>
      <c r="KKA93"/>
      <c r="KKB93"/>
      <c r="KKC93"/>
      <c r="KKD93"/>
      <c r="KKE93"/>
      <c r="KKF93"/>
      <c r="KKG93"/>
      <c r="KKH93"/>
      <c r="KKI93"/>
      <c r="KKJ93"/>
      <c r="KKK93"/>
      <c r="KKL93"/>
      <c r="KKM93"/>
      <c r="KKN93"/>
      <c r="KKO93"/>
      <c r="KKP93"/>
      <c r="KKQ93"/>
      <c r="KKR93"/>
      <c r="KKS93"/>
      <c r="KKT93"/>
      <c r="KKU93"/>
      <c r="KKV93"/>
      <c r="KKW93"/>
      <c r="KKX93"/>
      <c r="KKY93"/>
      <c r="KKZ93"/>
      <c r="KLA93"/>
      <c r="KLB93"/>
      <c r="KLC93"/>
      <c r="KLD93"/>
      <c r="KLE93"/>
      <c r="KLF93"/>
      <c r="KLG93"/>
      <c r="KLH93"/>
      <c r="KLI93"/>
      <c r="KLJ93"/>
      <c r="KLK93"/>
      <c r="KLL93"/>
      <c r="KLM93"/>
      <c r="KLN93"/>
      <c r="KLO93"/>
      <c r="KLP93"/>
      <c r="KLQ93"/>
      <c r="KLR93"/>
      <c r="KLS93"/>
      <c r="KLT93"/>
      <c r="KLU93"/>
      <c r="KLV93"/>
      <c r="KLW93"/>
      <c r="KLX93"/>
      <c r="KLY93"/>
      <c r="KLZ93"/>
      <c r="KMA93"/>
      <c r="KMB93"/>
      <c r="KMC93"/>
      <c r="KMD93"/>
      <c r="KME93"/>
      <c r="KMF93"/>
      <c r="KMG93"/>
      <c r="KMH93"/>
      <c r="KMI93"/>
      <c r="KMJ93"/>
      <c r="KMK93"/>
      <c r="KML93"/>
      <c r="KMM93"/>
      <c r="KMN93"/>
      <c r="KMO93"/>
      <c r="KMP93"/>
      <c r="KMQ93"/>
      <c r="KMR93"/>
      <c r="KMS93"/>
      <c r="KMT93"/>
      <c r="KMU93"/>
      <c r="KMV93"/>
      <c r="KMW93"/>
      <c r="KMX93"/>
      <c r="KMY93"/>
      <c r="KMZ93"/>
      <c r="KNA93"/>
      <c r="KNB93"/>
      <c r="KNC93"/>
      <c r="KND93"/>
      <c r="KNE93"/>
      <c r="KNF93"/>
      <c r="KNG93"/>
      <c r="KNH93"/>
      <c r="KNI93"/>
      <c r="KNJ93"/>
      <c r="KNK93"/>
      <c r="KNL93"/>
      <c r="KNM93"/>
      <c r="KNN93"/>
      <c r="KNO93"/>
      <c r="KNP93"/>
      <c r="KNQ93"/>
      <c r="KNR93"/>
      <c r="KNS93"/>
      <c r="KNT93"/>
      <c r="KNU93"/>
      <c r="KNV93"/>
      <c r="KNW93"/>
      <c r="KNX93"/>
      <c r="KNY93"/>
      <c r="KNZ93"/>
      <c r="KOA93"/>
      <c r="KOB93"/>
      <c r="KOC93"/>
      <c r="KOD93"/>
      <c r="KOE93"/>
      <c r="KOF93"/>
      <c r="KOG93"/>
      <c r="KOH93"/>
      <c r="KOI93"/>
      <c r="KOJ93"/>
      <c r="KOK93"/>
      <c r="KOL93"/>
      <c r="KOM93"/>
      <c r="KON93"/>
      <c r="KOO93"/>
      <c r="KOP93"/>
      <c r="KOQ93"/>
      <c r="KOR93"/>
      <c r="KOS93"/>
      <c r="KOT93"/>
      <c r="KOU93"/>
      <c r="KOV93"/>
      <c r="KOW93"/>
      <c r="KOX93"/>
      <c r="KOY93"/>
      <c r="KOZ93"/>
      <c r="KPA93"/>
      <c r="KPB93"/>
      <c r="KPC93"/>
      <c r="KPD93"/>
      <c r="KPE93"/>
      <c r="KPF93"/>
      <c r="KPG93"/>
      <c r="KPH93"/>
      <c r="KPI93"/>
      <c r="KPJ93"/>
      <c r="KPK93"/>
      <c r="KPL93"/>
      <c r="KPM93"/>
      <c r="KPN93"/>
      <c r="KPO93"/>
      <c r="KPP93"/>
      <c r="KPQ93"/>
      <c r="KPR93"/>
      <c r="KPS93"/>
      <c r="KPT93"/>
      <c r="KPU93"/>
      <c r="KPV93"/>
      <c r="KPW93"/>
      <c r="KPX93"/>
      <c r="KPY93"/>
      <c r="KPZ93"/>
      <c r="KQA93"/>
      <c r="KQB93"/>
      <c r="KQC93"/>
      <c r="KQD93"/>
      <c r="KQE93"/>
      <c r="KQF93"/>
      <c r="KQG93"/>
      <c r="KQH93"/>
      <c r="KQI93"/>
      <c r="KQJ93"/>
      <c r="KQK93"/>
      <c r="KQL93"/>
      <c r="KQM93"/>
      <c r="KQN93"/>
      <c r="KQO93"/>
      <c r="KQP93"/>
      <c r="KQQ93"/>
      <c r="KQR93"/>
      <c r="KQS93"/>
      <c r="KQT93"/>
      <c r="KQU93"/>
      <c r="KQV93"/>
      <c r="KQW93"/>
      <c r="KQX93"/>
      <c r="KQY93"/>
      <c r="KQZ93"/>
      <c r="KRA93"/>
      <c r="KRB93"/>
      <c r="KRC93"/>
      <c r="KRD93"/>
      <c r="KRE93"/>
      <c r="KRF93"/>
      <c r="KRG93"/>
      <c r="KRH93"/>
      <c r="KRI93"/>
      <c r="KRJ93"/>
      <c r="KRK93"/>
      <c r="KRL93"/>
      <c r="KRM93"/>
      <c r="KRN93"/>
      <c r="KRO93"/>
      <c r="KRP93"/>
      <c r="KRQ93"/>
      <c r="KRR93"/>
      <c r="KRS93"/>
      <c r="KRT93"/>
      <c r="KRU93"/>
      <c r="KRV93"/>
      <c r="KRW93"/>
      <c r="KRX93"/>
      <c r="KRY93"/>
      <c r="KRZ93"/>
      <c r="KSA93"/>
      <c r="KSB93"/>
      <c r="KSC93"/>
      <c r="KSD93"/>
      <c r="KSE93"/>
      <c r="KSF93"/>
      <c r="KSG93"/>
      <c r="KSH93"/>
      <c r="KSI93"/>
      <c r="KSJ93"/>
      <c r="KSK93"/>
      <c r="KSL93"/>
      <c r="KSM93"/>
      <c r="KSN93"/>
      <c r="KSO93"/>
      <c r="KSP93"/>
      <c r="KSQ93"/>
      <c r="KSR93"/>
      <c r="KSS93"/>
      <c r="KST93"/>
      <c r="KSU93"/>
      <c r="KSV93"/>
      <c r="KSW93"/>
      <c r="KSX93"/>
      <c r="KSY93"/>
      <c r="KSZ93"/>
      <c r="KTA93"/>
      <c r="KTB93"/>
      <c r="KTC93"/>
      <c r="KTD93"/>
      <c r="KTE93"/>
      <c r="KTF93"/>
      <c r="KTG93"/>
      <c r="KTH93"/>
      <c r="KTI93"/>
      <c r="KTJ93"/>
      <c r="KTK93"/>
      <c r="KTL93"/>
      <c r="KTM93"/>
      <c r="KTN93"/>
      <c r="KTO93"/>
      <c r="KTP93"/>
      <c r="KTQ93"/>
      <c r="KTR93"/>
      <c r="KTS93"/>
      <c r="KTT93"/>
      <c r="KTU93"/>
      <c r="KTV93"/>
      <c r="KTW93"/>
      <c r="KTX93"/>
      <c r="KTY93"/>
      <c r="KTZ93"/>
      <c r="KUA93"/>
      <c r="KUB93"/>
      <c r="KUC93"/>
      <c r="KUD93"/>
      <c r="KUE93"/>
      <c r="KUF93"/>
      <c r="KUG93"/>
      <c r="KUH93"/>
      <c r="KUI93"/>
      <c r="KUJ93"/>
      <c r="KUK93"/>
      <c r="KUL93"/>
      <c r="KUM93"/>
      <c r="KUN93"/>
      <c r="KUO93"/>
      <c r="KUP93"/>
      <c r="KUQ93"/>
      <c r="KUR93"/>
      <c r="KUS93"/>
      <c r="KUT93"/>
      <c r="KUU93"/>
      <c r="KUV93"/>
      <c r="KUW93"/>
      <c r="KUX93"/>
      <c r="KUY93"/>
      <c r="KUZ93"/>
      <c r="KVA93"/>
      <c r="KVB93"/>
      <c r="KVC93"/>
      <c r="KVD93"/>
      <c r="KVE93"/>
      <c r="KVF93"/>
      <c r="KVG93"/>
      <c r="KVH93"/>
      <c r="KVI93"/>
      <c r="KVJ93"/>
      <c r="KVK93"/>
      <c r="KVL93"/>
      <c r="KVM93"/>
      <c r="KVN93"/>
      <c r="KVO93"/>
      <c r="KVP93"/>
      <c r="KVQ93"/>
      <c r="KVR93"/>
      <c r="KVS93"/>
      <c r="KVT93"/>
      <c r="KVU93"/>
      <c r="KVV93"/>
      <c r="KVW93"/>
      <c r="KVX93"/>
      <c r="KVY93"/>
      <c r="KVZ93"/>
      <c r="KWA93"/>
      <c r="KWB93"/>
      <c r="KWC93"/>
      <c r="KWD93"/>
      <c r="KWE93"/>
      <c r="KWF93"/>
      <c r="KWG93"/>
      <c r="KWH93"/>
      <c r="KWI93"/>
      <c r="KWJ93"/>
      <c r="KWK93"/>
      <c r="KWL93"/>
      <c r="KWM93"/>
      <c r="KWN93"/>
      <c r="KWO93"/>
      <c r="KWP93"/>
      <c r="KWQ93"/>
      <c r="KWR93"/>
      <c r="KWS93"/>
      <c r="KWT93"/>
      <c r="KWU93"/>
      <c r="KWV93"/>
      <c r="KWW93"/>
      <c r="KWX93"/>
      <c r="KWY93"/>
      <c r="KWZ93"/>
      <c r="KXA93"/>
      <c r="KXB93"/>
      <c r="KXC93"/>
      <c r="KXD93"/>
      <c r="KXE93"/>
      <c r="KXF93"/>
      <c r="KXG93"/>
      <c r="KXH93"/>
      <c r="KXI93"/>
      <c r="KXJ93"/>
      <c r="KXK93"/>
      <c r="KXL93"/>
      <c r="KXM93"/>
      <c r="KXN93"/>
      <c r="KXO93"/>
      <c r="KXP93"/>
      <c r="KXQ93"/>
      <c r="KXR93"/>
      <c r="KXS93"/>
      <c r="KXT93"/>
      <c r="KXU93"/>
      <c r="KXV93"/>
      <c r="KXW93"/>
      <c r="KXX93"/>
      <c r="KXY93"/>
      <c r="KXZ93"/>
      <c r="KYA93"/>
      <c r="KYB93"/>
      <c r="KYC93"/>
      <c r="KYD93"/>
      <c r="KYE93"/>
      <c r="KYF93"/>
      <c r="KYG93"/>
      <c r="KYH93"/>
      <c r="KYI93"/>
      <c r="KYJ93"/>
      <c r="KYK93"/>
      <c r="KYL93"/>
      <c r="KYM93"/>
      <c r="KYN93"/>
      <c r="KYO93"/>
      <c r="KYP93"/>
      <c r="KYQ93"/>
      <c r="KYR93"/>
      <c r="KYS93"/>
      <c r="KYT93"/>
      <c r="KYU93"/>
      <c r="KYV93"/>
      <c r="KYW93"/>
      <c r="KYX93"/>
      <c r="KYY93"/>
      <c r="KYZ93"/>
      <c r="KZA93"/>
      <c r="KZB93"/>
      <c r="KZC93"/>
      <c r="KZD93"/>
      <c r="KZE93"/>
      <c r="KZF93"/>
      <c r="KZG93"/>
      <c r="KZH93"/>
      <c r="KZI93"/>
      <c r="KZJ93"/>
      <c r="KZK93"/>
      <c r="KZL93"/>
      <c r="KZM93"/>
      <c r="KZN93"/>
      <c r="KZO93"/>
      <c r="KZP93"/>
      <c r="KZQ93"/>
      <c r="KZR93"/>
      <c r="KZS93"/>
      <c r="KZT93"/>
      <c r="KZU93"/>
      <c r="KZV93"/>
      <c r="KZW93"/>
      <c r="KZX93"/>
      <c r="KZY93"/>
      <c r="KZZ93"/>
      <c r="LAA93"/>
      <c r="LAB93"/>
      <c r="LAC93"/>
      <c r="LAD93"/>
      <c r="LAE93"/>
      <c r="LAF93"/>
      <c r="LAG93"/>
      <c r="LAH93"/>
      <c r="LAI93"/>
      <c r="LAJ93"/>
      <c r="LAK93"/>
      <c r="LAL93"/>
      <c r="LAM93"/>
      <c r="LAN93"/>
      <c r="LAO93"/>
      <c r="LAP93"/>
      <c r="LAQ93"/>
      <c r="LAR93"/>
      <c r="LAS93"/>
      <c r="LAT93"/>
      <c r="LAU93"/>
      <c r="LAV93"/>
      <c r="LAW93"/>
      <c r="LAX93"/>
      <c r="LAY93"/>
      <c r="LAZ93"/>
      <c r="LBA93"/>
      <c r="LBB93"/>
      <c r="LBC93"/>
      <c r="LBD93"/>
      <c r="LBE93"/>
      <c r="LBF93"/>
      <c r="LBG93"/>
      <c r="LBH93"/>
      <c r="LBI93"/>
      <c r="LBJ93"/>
      <c r="LBK93"/>
      <c r="LBL93"/>
      <c r="LBM93"/>
      <c r="LBN93"/>
      <c r="LBO93"/>
      <c r="LBP93"/>
      <c r="LBQ93"/>
      <c r="LBR93"/>
      <c r="LBS93"/>
      <c r="LBT93"/>
      <c r="LBU93"/>
      <c r="LBV93"/>
      <c r="LBW93"/>
      <c r="LBX93"/>
      <c r="LBY93"/>
      <c r="LBZ93"/>
      <c r="LCA93"/>
      <c r="LCB93"/>
      <c r="LCC93"/>
      <c r="LCD93"/>
      <c r="LCE93"/>
      <c r="LCF93"/>
      <c r="LCG93"/>
      <c r="LCH93"/>
      <c r="LCI93"/>
      <c r="LCJ93"/>
      <c r="LCK93"/>
      <c r="LCL93"/>
      <c r="LCM93"/>
      <c r="LCN93"/>
      <c r="LCO93"/>
      <c r="LCP93"/>
      <c r="LCQ93"/>
      <c r="LCR93"/>
      <c r="LCS93"/>
      <c r="LCT93"/>
      <c r="LCU93"/>
      <c r="LCV93"/>
      <c r="LCW93"/>
      <c r="LCX93"/>
      <c r="LCY93"/>
      <c r="LCZ93"/>
      <c r="LDA93"/>
      <c r="LDB93"/>
      <c r="LDC93"/>
      <c r="LDD93"/>
      <c r="LDE93"/>
      <c r="LDF93"/>
      <c r="LDG93"/>
      <c r="LDH93"/>
      <c r="LDI93"/>
      <c r="LDJ93"/>
      <c r="LDK93"/>
      <c r="LDL93"/>
      <c r="LDM93"/>
      <c r="LDN93"/>
      <c r="LDO93"/>
      <c r="LDP93"/>
      <c r="LDQ93"/>
      <c r="LDR93"/>
      <c r="LDS93"/>
      <c r="LDT93"/>
      <c r="LDU93"/>
      <c r="LDV93"/>
      <c r="LDW93"/>
      <c r="LDX93"/>
      <c r="LDY93"/>
      <c r="LDZ93"/>
      <c r="LEA93"/>
      <c r="LEB93"/>
      <c r="LEC93"/>
      <c r="LED93"/>
      <c r="LEE93"/>
      <c r="LEF93"/>
      <c r="LEG93"/>
      <c r="LEH93"/>
      <c r="LEI93"/>
      <c r="LEJ93"/>
      <c r="LEK93"/>
      <c r="LEL93"/>
      <c r="LEM93"/>
      <c r="LEN93"/>
      <c r="LEO93"/>
      <c r="LEP93"/>
      <c r="LEQ93"/>
      <c r="LER93"/>
      <c r="LES93"/>
      <c r="LET93"/>
      <c r="LEU93"/>
      <c r="LEV93"/>
      <c r="LEW93"/>
      <c r="LEX93"/>
      <c r="LEY93"/>
      <c r="LEZ93"/>
      <c r="LFA93"/>
      <c r="LFB93"/>
      <c r="LFC93"/>
      <c r="LFD93"/>
      <c r="LFE93"/>
      <c r="LFF93"/>
      <c r="LFG93"/>
      <c r="LFH93"/>
      <c r="LFI93"/>
      <c r="LFJ93"/>
      <c r="LFK93"/>
      <c r="LFL93"/>
      <c r="LFM93"/>
      <c r="LFN93"/>
      <c r="LFO93"/>
      <c r="LFP93"/>
      <c r="LFQ93"/>
      <c r="LFR93"/>
      <c r="LFS93"/>
      <c r="LFT93"/>
      <c r="LFU93"/>
      <c r="LFV93"/>
      <c r="LFW93"/>
      <c r="LFX93"/>
      <c r="LFY93"/>
      <c r="LFZ93"/>
      <c r="LGA93"/>
      <c r="LGB93"/>
      <c r="LGC93"/>
      <c r="LGD93"/>
      <c r="LGE93"/>
      <c r="LGF93"/>
      <c r="LGG93"/>
      <c r="LGH93"/>
      <c r="LGI93"/>
      <c r="LGJ93"/>
      <c r="LGK93"/>
      <c r="LGL93"/>
      <c r="LGM93"/>
      <c r="LGN93"/>
      <c r="LGO93"/>
      <c r="LGP93"/>
      <c r="LGQ93"/>
      <c r="LGR93"/>
      <c r="LGS93"/>
      <c r="LGT93"/>
      <c r="LGU93"/>
      <c r="LGV93"/>
      <c r="LGW93"/>
      <c r="LGX93"/>
      <c r="LGY93"/>
      <c r="LGZ93"/>
      <c r="LHA93"/>
      <c r="LHB93"/>
      <c r="LHC93"/>
      <c r="LHD93"/>
      <c r="LHE93"/>
      <c r="LHF93"/>
      <c r="LHG93"/>
      <c r="LHH93"/>
      <c r="LHI93"/>
      <c r="LHJ93"/>
      <c r="LHK93"/>
      <c r="LHL93"/>
      <c r="LHM93"/>
      <c r="LHN93"/>
      <c r="LHO93"/>
      <c r="LHP93"/>
      <c r="LHQ93"/>
      <c r="LHR93"/>
      <c r="LHS93"/>
      <c r="LHT93"/>
      <c r="LHU93"/>
      <c r="LHV93"/>
      <c r="LHW93"/>
      <c r="LHX93"/>
      <c r="LHY93"/>
      <c r="LHZ93"/>
      <c r="LIA93"/>
      <c r="LIB93"/>
      <c r="LIC93"/>
      <c r="LID93"/>
      <c r="LIE93"/>
      <c r="LIF93"/>
      <c r="LIG93"/>
      <c r="LIH93"/>
      <c r="LII93"/>
      <c r="LIJ93"/>
      <c r="LIK93"/>
      <c r="LIL93"/>
      <c r="LIM93"/>
      <c r="LIN93"/>
      <c r="LIO93"/>
      <c r="LIP93"/>
      <c r="LIQ93"/>
      <c r="LIR93"/>
      <c r="LIS93"/>
      <c r="LIT93"/>
      <c r="LIU93"/>
      <c r="LIV93"/>
      <c r="LIW93"/>
      <c r="LIX93"/>
      <c r="LIY93"/>
      <c r="LIZ93"/>
      <c r="LJA93"/>
      <c r="LJB93"/>
      <c r="LJC93"/>
      <c r="LJD93"/>
      <c r="LJE93"/>
      <c r="LJF93"/>
      <c r="LJG93"/>
      <c r="LJH93"/>
      <c r="LJI93"/>
      <c r="LJJ93"/>
      <c r="LJK93"/>
      <c r="LJL93"/>
      <c r="LJM93"/>
      <c r="LJN93"/>
      <c r="LJO93"/>
      <c r="LJP93"/>
      <c r="LJQ93"/>
      <c r="LJR93"/>
      <c r="LJS93"/>
      <c r="LJT93"/>
      <c r="LJU93"/>
      <c r="LJV93"/>
      <c r="LJW93"/>
      <c r="LJX93"/>
      <c r="LJY93"/>
      <c r="LJZ93"/>
      <c r="LKA93"/>
      <c r="LKB93"/>
      <c r="LKC93"/>
      <c r="LKD93"/>
      <c r="LKE93"/>
      <c r="LKF93"/>
      <c r="LKG93"/>
      <c r="LKH93"/>
      <c r="LKI93"/>
      <c r="LKJ93"/>
      <c r="LKK93"/>
      <c r="LKL93"/>
      <c r="LKM93"/>
      <c r="LKN93"/>
      <c r="LKO93"/>
      <c r="LKP93"/>
      <c r="LKQ93"/>
      <c r="LKR93"/>
      <c r="LKS93"/>
      <c r="LKT93"/>
      <c r="LKU93"/>
      <c r="LKV93"/>
      <c r="LKW93"/>
      <c r="LKX93"/>
      <c r="LKY93"/>
      <c r="LKZ93"/>
      <c r="LLA93"/>
      <c r="LLB93"/>
      <c r="LLC93"/>
      <c r="LLD93"/>
      <c r="LLE93"/>
      <c r="LLF93"/>
      <c r="LLG93"/>
      <c r="LLH93"/>
      <c r="LLI93"/>
      <c r="LLJ93"/>
      <c r="LLK93"/>
      <c r="LLL93"/>
      <c r="LLM93"/>
      <c r="LLN93"/>
      <c r="LLO93"/>
      <c r="LLP93"/>
      <c r="LLQ93"/>
      <c r="LLR93"/>
      <c r="LLS93"/>
      <c r="LLT93"/>
      <c r="LLU93"/>
      <c r="LLV93"/>
      <c r="LLW93"/>
      <c r="LLX93"/>
      <c r="LLY93"/>
      <c r="LLZ93"/>
      <c r="LMA93"/>
      <c r="LMB93"/>
      <c r="LMC93"/>
      <c r="LMD93"/>
      <c r="LME93"/>
      <c r="LMF93"/>
      <c r="LMG93"/>
      <c r="LMH93"/>
      <c r="LMI93"/>
      <c r="LMJ93"/>
      <c r="LMK93"/>
      <c r="LML93"/>
      <c r="LMM93"/>
      <c r="LMN93"/>
      <c r="LMO93"/>
      <c r="LMP93"/>
      <c r="LMQ93"/>
      <c r="LMR93"/>
      <c r="LMS93"/>
      <c r="LMT93"/>
      <c r="LMU93"/>
      <c r="LMV93"/>
      <c r="LMW93"/>
      <c r="LMX93"/>
      <c r="LMY93"/>
      <c r="LMZ93"/>
      <c r="LNA93"/>
      <c r="LNB93"/>
      <c r="LNC93"/>
      <c r="LND93"/>
      <c r="LNE93"/>
      <c r="LNF93"/>
      <c r="LNG93"/>
      <c r="LNH93"/>
      <c r="LNI93"/>
      <c r="LNJ93"/>
      <c r="LNK93"/>
      <c r="LNL93"/>
      <c r="LNM93"/>
      <c r="LNN93"/>
      <c r="LNO93"/>
      <c r="LNP93"/>
      <c r="LNQ93"/>
      <c r="LNR93"/>
      <c r="LNS93"/>
      <c r="LNT93"/>
      <c r="LNU93"/>
      <c r="LNV93"/>
      <c r="LNW93"/>
      <c r="LNX93"/>
      <c r="LNY93"/>
      <c r="LNZ93"/>
      <c r="LOA93"/>
      <c r="LOB93"/>
      <c r="LOC93"/>
      <c r="LOD93"/>
      <c r="LOE93"/>
      <c r="LOF93"/>
      <c r="LOG93"/>
      <c r="LOH93"/>
      <c r="LOI93"/>
      <c r="LOJ93"/>
      <c r="LOK93"/>
      <c r="LOL93"/>
      <c r="LOM93"/>
      <c r="LON93"/>
      <c r="LOO93"/>
      <c r="LOP93"/>
      <c r="LOQ93"/>
      <c r="LOR93"/>
      <c r="LOS93"/>
      <c r="LOT93"/>
      <c r="LOU93"/>
      <c r="LOV93"/>
      <c r="LOW93"/>
      <c r="LOX93"/>
      <c r="LOY93"/>
      <c r="LOZ93"/>
      <c r="LPA93"/>
      <c r="LPB93"/>
      <c r="LPC93"/>
      <c r="LPD93"/>
      <c r="LPE93"/>
      <c r="LPF93"/>
      <c r="LPG93"/>
      <c r="LPH93"/>
      <c r="LPI93"/>
      <c r="LPJ93"/>
      <c r="LPK93"/>
      <c r="LPL93"/>
      <c r="LPM93"/>
      <c r="LPN93"/>
      <c r="LPO93"/>
      <c r="LPP93"/>
      <c r="LPQ93"/>
      <c r="LPR93"/>
      <c r="LPS93"/>
      <c r="LPT93"/>
      <c r="LPU93"/>
      <c r="LPV93"/>
      <c r="LPW93"/>
      <c r="LPX93"/>
      <c r="LPY93"/>
      <c r="LPZ93"/>
      <c r="LQA93"/>
      <c r="LQB93"/>
      <c r="LQC93"/>
      <c r="LQD93"/>
      <c r="LQE93"/>
      <c r="LQF93"/>
      <c r="LQG93"/>
      <c r="LQH93"/>
      <c r="LQI93"/>
      <c r="LQJ93"/>
      <c r="LQK93"/>
      <c r="LQL93"/>
      <c r="LQM93"/>
      <c r="LQN93"/>
      <c r="LQO93"/>
      <c r="LQP93"/>
      <c r="LQQ93"/>
      <c r="LQR93"/>
      <c r="LQS93"/>
      <c r="LQT93"/>
      <c r="LQU93"/>
      <c r="LQV93"/>
      <c r="LQW93"/>
      <c r="LQX93"/>
      <c r="LQY93"/>
      <c r="LQZ93"/>
      <c r="LRA93"/>
      <c r="LRB93"/>
      <c r="LRC93"/>
      <c r="LRD93"/>
      <c r="LRE93"/>
      <c r="LRF93"/>
      <c r="LRG93"/>
      <c r="LRH93"/>
      <c r="LRI93"/>
      <c r="LRJ93"/>
      <c r="LRK93"/>
      <c r="LRL93"/>
      <c r="LRM93"/>
      <c r="LRN93"/>
      <c r="LRO93"/>
      <c r="LRP93"/>
      <c r="LRQ93"/>
      <c r="LRR93"/>
      <c r="LRS93"/>
      <c r="LRT93"/>
      <c r="LRU93"/>
      <c r="LRV93"/>
      <c r="LRW93"/>
      <c r="LRX93"/>
      <c r="LRY93"/>
      <c r="LRZ93"/>
      <c r="LSA93"/>
      <c r="LSB93"/>
      <c r="LSC93"/>
      <c r="LSD93"/>
      <c r="LSE93"/>
      <c r="LSF93"/>
      <c r="LSG93"/>
      <c r="LSH93"/>
      <c r="LSI93"/>
      <c r="LSJ93"/>
      <c r="LSK93"/>
      <c r="LSL93"/>
      <c r="LSM93"/>
      <c r="LSN93"/>
      <c r="LSO93"/>
      <c r="LSP93"/>
      <c r="LSQ93"/>
      <c r="LSR93"/>
      <c r="LSS93"/>
      <c r="LST93"/>
      <c r="LSU93"/>
      <c r="LSV93"/>
      <c r="LSW93"/>
      <c r="LSX93"/>
      <c r="LSY93"/>
      <c r="LSZ93"/>
      <c r="LTA93"/>
      <c r="LTB93"/>
      <c r="LTC93"/>
      <c r="LTD93"/>
      <c r="LTE93"/>
      <c r="LTF93"/>
      <c r="LTG93"/>
      <c r="LTH93"/>
      <c r="LTI93"/>
      <c r="LTJ93"/>
      <c r="LTK93"/>
      <c r="LTL93"/>
      <c r="LTM93"/>
      <c r="LTN93"/>
      <c r="LTO93"/>
      <c r="LTP93"/>
      <c r="LTQ93"/>
      <c r="LTR93"/>
      <c r="LTS93"/>
      <c r="LTT93"/>
      <c r="LTU93"/>
      <c r="LTV93"/>
      <c r="LTW93"/>
      <c r="LTX93"/>
      <c r="LTY93"/>
      <c r="LTZ93"/>
      <c r="LUA93"/>
      <c r="LUB93"/>
      <c r="LUC93"/>
      <c r="LUD93"/>
      <c r="LUE93"/>
      <c r="LUF93"/>
      <c r="LUG93"/>
      <c r="LUH93"/>
      <c r="LUI93"/>
      <c r="LUJ93"/>
      <c r="LUK93"/>
      <c r="LUL93"/>
      <c r="LUM93"/>
      <c r="LUN93"/>
      <c r="LUO93"/>
      <c r="LUP93"/>
      <c r="LUQ93"/>
      <c r="LUR93"/>
      <c r="LUS93"/>
      <c r="LUT93"/>
      <c r="LUU93"/>
      <c r="LUV93"/>
      <c r="LUW93"/>
      <c r="LUX93"/>
      <c r="LUY93"/>
      <c r="LUZ93"/>
      <c r="LVA93"/>
      <c r="LVB93"/>
      <c r="LVC93"/>
      <c r="LVD93"/>
      <c r="LVE93"/>
      <c r="LVF93"/>
      <c r="LVG93"/>
      <c r="LVH93"/>
      <c r="LVI93"/>
      <c r="LVJ93"/>
      <c r="LVK93"/>
      <c r="LVL93"/>
      <c r="LVM93"/>
      <c r="LVN93"/>
      <c r="LVO93"/>
      <c r="LVP93"/>
      <c r="LVQ93"/>
      <c r="LVR93"/>
      <c r="LVS93"/>
      <c r="LVT93"/>
      <c r="LVU93"/>
      <c r="LVV93"/>
      <c r="LVW93"/>
      <c r="LVX93"/>
      <c r="LVY93"/>
      <c r="LVZ93"/>
      <c r="LWA93"/>
      <c r="LWB93"/>
      <c r="LWC93"/>
      <c r="LWD93"/>
      <c r="LWE93"/>
      <c r="LWF93"/>
      <c r="LWG93"/>
      <c r="LWH93"/>
      <c r="LWI93"/>
      <c r="LWJ93"/>
      <c r="LWK93"/>
      <c r="LWL93"/>
      <c r="LWM93"/>
      <c r="LWN93"/>
      <c r="LWO93"/>
      <c r="LWP93"/>
      <c r="LWQ93"/>
      <c r="LWR93"/>
      <c r="LWS93"/>
      <c r="LWT93"/>
      <c r="LWU93"/>
      <c r="LWV93"/>
      <c r="LWW93"/>
      <c r="LWX93"/>
      <c r="LWY93"/>
      <c r="LWZ93"/>
      <c r="LXA93"/>
      <c r="LXB93"/>
      <c r="LXC93"/>
      <c r="LXD93"/>
      <c r="LXE93"/>
      <c r="LXF93"/>
      <c r="LXG93"/>
      <c r="LXH93"/>
      <c r="LXI93"/>
      <c r="LXJ93"/>
      <c r="LXK93"/>
      <c r="LXL93"/>
      <c r="LXM93"/>
      <c r="LXN93"/>
      <c r="LXO93"/>
      <c r="LXP93"/>
      <c r="LXQ93"/>
      <c r="LXR93"/>
      <c r="LXS93"/>
      <c r="LXT93"/>
      <c r="LXU93"/>
      <c r="LXV93"/>
      <c r="LXW93"/>
      <c r="LXX93"/>
      <c r="LXY93"/>
      <c r="LXZ93"/>
      <c r="LYA93"/>
      <c r="LYB93"/>
      <c r="LYC93"/>
      <c r="LYD93"/>
      <c r="LYE93"/>
      <c r="LYF93"/>
      <c r="LYG93"/>
      <c r="LYH93"/>
      <c r="LYI93"/>
      <c r="LYJ93"/>
      <c r="LYK93"/>
      <c r="LYL93"/>
      <c r="LYM93"/>
      <c r="LYN93"/>
      <c r="LYO93"/>
      <c r="LYP93"/>
      <c r="LYQ93"/>
      <c r="LYR93"/>
      <c r="LYS93"/>
      <c r="LYT93"/>
      <c r="LYU93"/>
      <c r="LYV93"/>
      <c r="LYW93"/>
      <c r="LYX93"/>
      <c r="LYY93"/>
      <c r="LYZ93"/>
      <c r="LZA93"/>
      <c r="LZB93"/>
      <c r="LZC93"/>
      <c r="LZD93"/>
      <c r="LZE93"/>
      <c r="LZF93"/>
      <c r="LZG93"/>
      <c r="LZH93"/>
      <c r="LZI93"/>
      <c r="LZJ93"/>
      <c r="LZK93"/>
      <c r="LZL93"/>
      <c r="LZM93"/>
      <c r="LZN93"/>
      <c r="LZO93"/>
      <c r="LZP93"/>
      <c r="LZQ93"/>
      <c r="LZR93"/>
      <c r="LZS93"/>
      <c r="LZT93"/>
      <c r="LZU93"/>
      <c r="LZV93"/>
      <c r="LZW93"/>
      <c r="LZX93"/>
      <c r="LZY93"/>
      <c r="LZZ93"/>
      <c r="MAA93"/>
      <c r="MAB93"/>
      <c r="MAC93"/>
      <c r="MAD93"/>
      <c r="MAE93"/>
      <c r="MAF93"/>
      <c r="MAG93"/>
      <c r="MAH93"/>
      <c r="MAI93"/>
      <c r="MAJ93"/>
      <c r="MAK93"/>
      <c r="MAL93"/>
      <c r="MAM93"/>
      <c r="MAN93"/>
      <c r="MAO93"/>
      <c r="MAP93"/>
      <c r="MAQ93"/>
      <c r="MAR93"/>
      <c r="MAS93"/>
      <c r="MAT93"/>
      <c r="MAU93"/>
      <c r="MAV93"/>
      <c r="MAW93"/>
      <c r="MAX93"/>
      <c r="MAY93"/>
      <c r="MAZ93"/>
      <c r="MBA93"/>
      <c r="MBB93"/>
      <c r="MBC93"/>
      <c r="MBD93"/>
      <c r="MBE93"/>
      <c r="MBF93"/>
      <c r="MBG93"/>
      <c r="MBH93"/>
      <c r="MBI93"/>
      <c r="MBJ93"/>
      <c r="MBK93"/>
      <c r="MBL93"/>
      <c r="MBM93"/>
      <c r="MBN93"/>
      <c r="MBO93"/>
      <c r="MBP93"/>
      <c r="MBQ93"/>
      <c r="MBR93"/>
      <c r="MBS93"/>
      <c r="MBT93"/>
      <c r="MBU93"/>
      <c r="MBV93"/>
      <c r="MBW93"/>
      <c r="MBX93"/>
      <c r="MBY93"/>
      <c r="MBZ93"/>
      <c r="MCA93"/>
      <c r="MCB93"/>
      <c r="MCC93"/>
      <c r="MCD93"/>
      <c r="MCE93"/>
      <c r="MCF93"/>
      <c r="MCG93"/>
      <c r="MCH93"/>
      <c r="MCI93"/>
      <c r="MCJ93"/>
      <c r="MCK93"/>
      <c r="MCL93"/>
      <c r="MCM93"/>
      <c r="MCN93"/>
      <c r="MCO93"/>
      <c r="MCP93"/>
      <c r="MCQ93"/>
      <c r="MCR93"/>
      <c r="MCS93"/>
      <c r="MCT93"/>
      <c r="MCU93"/>
      <c r="MCV93"/>
      <c r="MCW93"/>
      <c r="MCX93"/>
      <c r="MCY93"/>
      <c r="MCZ93"/>
      <c r="MDA93"/>
      <c r="MDB93"/>
      <c r="MDC93"/>
      <c r="MDD93"/>
      <c r="MDE93"/>
      <c r="MDF93"/>
      <c r="MDG93"/>
      <c r="MDH93"/>
      <c r="MDI93"/>
      <c r="MDJ93"/>
      <c r="MDK93"/>
      <c r="MDL93"/>
      <c r="MDM93"/>
      <c r="MDN93"/>
      <c r="MDO93"/>
      <c r="MDP93"/>
      <c r="MDQ93"/>
      <c r="MDR93"/>
      <c r="MDS93"/>
      <c r="MDT93"/>
      <c r="MDU93"/>
      <c r="MDV93"/>
      <c r="MDW93"/>
      <c r="MDX93"/>
      <c r="MDY93"/>
      <c r="MDZ93"/>
      <c r="MEA93"/>
      <c r="MEB93"/>
      <c r="MEC93"/>
      <c r="MED93"/>
      <c r="MEE93"/>
      <c r="MEF93"/>
      <c r="MEG93"/>
      <c r="MEH93"/>
      <c r="MEI93"/>
      <c r="MEJ93"/>
      <c r="MEK93"/>
      <c r="MEL93"/>
      <c r="MEM93"/>
      <c r="MEN93"/>
      <c r="MEO93"/>
      <c r="MEP93"/>
      <c r="MEQ93"/>
      <c r="MER93"/>
      <c r="MES93"/>
      <c r="MET93"/>
      <c r="MEU93"/>
      <c r="MEV93"/>
      <c r="MEW93"/>
      <c r="MEX93"/>
      <c r="MEY93"/>
      <c r="MEZ93"/>
      <c r="MFA93"/>
      <c r="MFB93"/>
      <c r="MFC93"/>
      <c r="MFD93"/>
      <c r="MFE93"/>
      <c r="MFF93"/>
      <c r="MFG93"/>
      <c r="MFH93"/>
      <c r="MFI93"/>
      <c r="MFJ93"/>
      <c r="MFK93"/>
      <c r="MFL93"/>
      <c r="MFM93"/>
      <c r="MFN93"/>
      <c r="MFO93"/>
      <c r="MFP93"/>
      <c r="MFQ93"/>
      <c r="MFR93"/>
      <c r="MFS93"/>
      <c r="MFT93"/>
      <c r="MFU93"/>
      <c r="MFV93"/>
      <c r="MFW93"/>
      <c r="MFX93"/>
      <c r="MFY93"/>
      <c r="MFZ93"/>
      <c r="MGA93"/>
      <c r="MGB93"/>
      <c r="MGC93"/>
      <c r="MGD93"/>
      <c r="MGE93"/>
      <c r="MGF93"/>
      <c r="MGG93"/>
      <c r="MGH93"/>
      <c r="MGI93"/>
      <c r="MGJ93"/>
      <c r="MGK93"/>
      <c r="MGL93"/>
      <c r="MGM93"/>
      <c r="MGN93"/>
      <c r="MGO93"/>
      <c r="MGP93"/>
      <c r="MGQ93"/>
      <c r="MGR93"/>
      <c r="MGS93"/>
      <c r="MGT93"/>
      <c r="MGU93"/>
      <c r="MGV93"/>
      <c r="MGW93"/>
      <c r="MGX93"/>
      <c r="MGY93"/>
      <c r="MGZ93"/>
      <c r="MHA93"/>
      <c r="MHB93"/>
      <c r="MHC93"/>
      <c r="MHD93"/>
      <c r="MHE93"/>
      <c r="MHF93"/>
      <c r="MHG93"/>
      <c r="MHH93"/>
      <c r="MHI93"/>
      <c r="MHJ93"/>
      <c r="MHK93"/>
      <c r="MHL93"/>
      <c r="MHM93"/>
      <c r="MHN93"/>
      <c r="MHO93"/>
      <c r="MHP93"/>
      <c r="MHQ93"/>
      <c r="MHR93"/>
      <c r="MHS93"/>
      <c r="MHT93"/>
      <c r="MHU93"/>
      <c r="MHV93"/>
      <c r="MHW93"/>
      <c r="MHX93"/>
      <c r="MHY93"/>
      <c r="MHZ93"/>
      <c r="MIA93"/>
      <c r="MIB93"/>
      <c r="MIC93"/>
      <c r="MID93"/>
      <c r="MIE93"/>
      <c r="MIF93"/>
      <c r="MIG93"/>
      <c r="MIH93"/>
      <c r="MII93"/>
      <c r="MIJ93"/>
      <c r="MIK93"/>
      <c r="MIL93"/>
      <c r="MIM93"/>
      <c r="MIN93"/>
      <c r="MIO93"/>
      <c r="MIP93"/>
      <c r="MIQ93"/>
      <c r="MIR93"/>
      <c r="MIS93"/>
      <c r="MIT93"/>
      <c r="MIU93"/>
      <c r="MIV93"/>
      <c r="MIW93"/>
      <c r="MIX93"/>
      <c r="MIY93"/>
      <c r="MIZ93"/>
      <c r="MJA93"/>
      <c r="MJB93"/>
      <c r="MJC93"/>
      <c r="MJD93"/>
      <c r="MJE93"/>
      <c r="MJF93"/>
      <c r="MJG93"/>
      <c r="MJH93"/>
      <c r="MJI93"/>
      <c r="MJJ93"/>
      <c r="MJK93"/>
      <c r="MJL93"/>
      <c r="MJM93"/>
      <c r="MJN93"/>
      <c r="MJO93"/>
      <c r="MJP93"/>
      <c r="MJQ93"/>
      <c r="MJR93"/>
      <c r="MJS93"/>
      <c r="MJT93"/>
      <c r="MJU93"/>
      <c r="MJV93"/>
      <c r="MJW93"/>
      <c r="MJX93"/>
      <c r="MJY93"/>
      <c r="MJZ93"/>
      <c r="MKA93"/>
      <c r="MKB93"/>
      <c r="MKC93"/>
      <c r="MKD93"/>
      <c r="MKE93"/>
      <c r="MKF93"/>
      <c r="MKG93"/>
      <c r="MKH93"/>
      <c r="MKI93"/>
      <c r="MKJ93"/>
      <c r="MKK93"/>
      <c r="MKL93"/>
      <c r="MKM93"/>
      <c r="MKN93"/>
      <c r="MKO93"/>
      <c r="MKP93"/>
      <c r="MKQ93"/>
      <c r="MKR93"/>
      <c r="MKS93"/>
      <c r="MKT93"/>
      <c r="MKU93"/>
      <c r="MKV93"/>
      <c r="MKW93"/>
      <c r="MKX93"/>
      <c r="MKY93"/>
      <c r="MKZ93"/>
      <c r="MLA93"/>
      <c r="MLB93"/>
      <c r="MLC93"/>
      <c r="MLD93"/>
      <c r="MLE93"/>
      <c r="MLF93"/>
      <c r="MLG93"/>
      <c r="MLH93"/>
      <c r="MLI93"/>
      <c r="MLJ93"/>
      <c r="MLK93"/>
      <c r="MLL93"/>
      <c r="MLM93"/>
      <c r="MLN93"/>
      <c r="MLO93"/>
      <c r="MLP93"/>
      <c r="MLQ93"/>
      <c r="MLR93"/>
      <c r="MLS93"/>
      <c r="MLT93"/>
      <c r="MLU93"/>
      <c r="MLV93"/>
      <c r="MLW93"/>
      <c r="MLX93"/>
      <c r="MLY93"/>
      <c r="MLZ93"/>
      <c r="MMA93"/>
      <c r="MMB93"/>
      <c r="MMC93"/>
      <c r="MMD93"/>
      <c r="MME93"/>
      <c r="MMF93"/>
      <c r="MMG93"/>
      <c r="MMH93"/>
      <c r="MMI93"/>
      <c r="MMJ93"/>
      <c r="MMK93"/>
      <c r="MML93"/>
      <c r="MMM93"/>
      <c r="MMN93"/>
      <c r="MMO93"/>
      <c r="MMP93"/>
      <c r="MMQ93"/>
      <c r="MMR93"/>
      <c r="MMS93"/>
      <c r="MMT93"/>
      <c r="MMU93"/>
      <c r="MMV93"/>
      <c r="MMW93"/>
      <c r="MMX93"/>
      <c r="MMY93"/>
      <c r="MMZ93"/>
      <c r="MNA93"/>
      <c r="MNB93"/>
      <c r="MNC93"/>
      <c r="MND93"/>
      <c r="MNE93"/>
      <c r="MNF93"/>
      <c r="MNG93"/>
      <c r="MNH93"/>
      <c r="MNI93"/>
      <c r="MNJ93"/>
      <c r="MNK93"/>
      <c r="MNL93"/>
      <c r="MNM93"/>
      <c r="MNN93"/>
      <c r="MNO93"/>
      <c r="MNP93"/>
      <c r="MNQ93"/>
      <c r="MNR93"/>
      <c r="MNS93"/>
      <c r="MNT93"/>
      <c r="MNU93"/>
      <c r="MNV93"/>
      <c r="MNW93"/>
      <c r="MNX93"/>
      <c r="MNY93"/>
      <c r="MNZ93"/>
      <c r="MOA93"/>
      <c r="MOB93"/>
      <c r="MOC93"/>
      <c r="MOD93"/>
      <c r="MOE93"/>
      <c r="MOF93"/>
      <c r="MOG93"/>
      <c r="MOH93"/>
      <c r="MOI93"/>
      <c r="MOJ93"/>
      <c r="MOK93"/>
      <c r="MOL93"/>
      <c r="MOM93"/>
      <c r="MON93"/>
      <c r="MOO93"/>
      <c r="MOP93"/>
      <c r="MOQ93"/>
      <c r="MOR93"/>
      <c r="MOS93"/>
      <c r="MOT93"/>
      <c r="MOU93"/>
      <c r="MOV93"/>
      <c r="MOW93"/>
      <c r="MOX93"/>
      <c r="MOY93"/>
      <c r="MOZ93"/>
      <c r="MPA93"/>
      <c r="MPB93"/>
      <c r="MPC93"/>
      <c r="MPD93"/>
      <c r="MPE93"/>
      <c r="MPF93"/>
      <c r="MPG93"/>
      <c r="MPH93"/>
      <c r="MPI93"/>
      <c r="MPJ93"/>
      <c r="MPK93"/>
      <c r="MPL93"/>
      <c r="MPM93"/>
      <c r="MPN93"/>
      <c r="MPO93"/>
      <c r="MPP93"/>
      <c r="MPQ93"/>
      <c r="MPR93"/>
      <c r="MPS93"/>
      <c r="MPT93"/>
      <c r="MPU93"/>
      <c r="MPV93"/>
      <c r="MPW93"/>
      <c r="MPX93"/>
      <c r="MPY93"/>
      <c r="MPZ93"/>
      <c r="MQA93"/>
      <c r="MQB93"/>
      <c r="MQC93"/>
      <c r="MQD93"/>
      <c r="MQE93"/>
      <c r="MQF93"/>
      <c r="MQG93"/>
      <c r="MQH93"/>
      <c r="MQI93"/>
      <c r="MQJ93"/>
      <c r="MQK93"/>
      <c r="MQL93"/>
      <c r="MQM93"/>
      <c r="MQN93"/>
      <c r="MQO93"/>
      <c r="MQP93"/>
      <c r="MQQ93"/>
      <c r="MQR93"/>
      <c r="MQS93"/>
      <c r="MQT93"/>
      <c r="MQU93"/>
      <c r="MQV93"/>
      <c r="MQW93"/>
      <c r="MQX93"/>
      <c r="MQY93"/>
      <c r="MQZ93"/>
      <c r="MRA93"/>
      <c r="MRB93"/>
      <c r="MRC93"/>
      <c r="MRD93"/>
      <c r="MRE93"/>
      <c r="MRF93"/>
      <c r="MRG93"/>
      <c r="MRH93"/>
      <c r="MRI93"/>
      <c r="MRJ93"/>
      <c r="MRK93"/>
      <c r="MRL93"/>
      <c r="MRM93"/>
      <c r="MRN93"/>
      <c r="MRO93"/>
      <c r="MRP93"/>
      <c r="MRQ93"/>
      <c r="MRR93"/>
      <c r="MRS93"/>
      <c r="MRT93"/>
      <c r="MRU93"/>
      <c r="MRV93"/>
      <c r="MRW93"/>
      <c r="MRX93"/>
      <c r="MRY93"/>
      <c r="MRZ93"/>
      <c r="MSA93"/>
      <c r="MSB93"/>
      <c r="MSC93"/>
      <c r="MSD93"/>
      <c r="MSE93"/>
      <c r="MSF93"/>
      <c r="MSG93"/>
      <c r="MSH93"/>
      <c r="MSI93"/>
      <c r="MSJ93"/>
      <c r="MSK93"/>
      <c r="MSL93"/>
      <c r="MSM93"/>
      <c r="MSN93"/>
      <c r="MSO93"/>
      <c r="MSP93"/>
      <c r="MSQ93"/>
      <c r="MSR93"/>
      <c r="MSS93"/>
      <c r="MST93"/>
      <c r="MSU93"/>
      <c r="MSV93"/>
      <c r="MSW93"/>
      <c r="MSX93"/>
      <c r="MSY93"/>
      <c r="MSZ93"/>
      <c r="MTA93"/>
      <c r="MTB93"/>
      <c r="MTC93"/>
      <c r="MTD93"/>
      <c r="MTE93"/>
      <c r="MTF93"/>
      <c r="MTG93"/>
      <c r="MTH93"/>
      <c r="MTI93"/>
      <c r="MTJ93"/>
      <c r="MTK93"/>
      <c r="MTL93"/>
      <c r="MTM93"/>
      <c r="MTN93"/>
      <c r="MTO93"/>
      <c r="MTP93"/>
      <c r="MTQ93"/>
      <c r="MTR93"/>
      <c r="MTS93"/>
      <c r="MTT93"/>
      <c r="MTU93"/>
      <c r="MTV93"/>
      <c r="MTW93"/>
      <c r="MTX93"/>
      <c r="MTY93"/>
      <c r="MTZ93"/>
      <c r="MUA93"/>
      <c r="MUB93"/>
      <c r="MUC93"/>
      <c r="MUD93"/>
      <c r="MUE93"/>
      <c r="MUF93"/>
      <c r="MUG93"/>
      <c r="MUH93"/>
      <c r="MUI93"/>
      <c r="MUJ93"/>
      <c r="MUK93"/>
      <c r="MUL93"/>
      <c r="MUM93"/>
      <c r="MUN93"/>
      <c r="MUO93"/>
      <c r="MUP93"/>
      <c r="MUQ93"/>
      <c r="MUR93"/>
      <c r="MUS93"/>
      <c r="MUT93"/>
      <c r="MUU93"/>
      <c r="MUV93"/>
      <c r="MUW93"/>
      <c r="MUX93"/>
      <c r="MUY93"/>
      <c r="MUZ93"/>
      <c r="MVA93"/>
      <c r="MVB93"/>
      <c r="MVC93"/>
      <c r="MVD93"/>
      <c r="MVE93"/>
      <c r="MVF93"/>
      <c r="MVG93"/>
      <c r="MVH93"/>
      <c r="MVI93"/>
      <c r="MVJ93"/>
      <c r="MVK93"/>
      <c r="MVL93"/>
      <c r="MVM93"/>
      <c r="MVN93"/>
      <c r="MVO93"/>
      <c r="MVP93"/>
      <c r="MVQ93"/>
      <c r="MVR93"/>
      <c r="MVS93"/>
      <c r="MVT93"/>
      <c r="MVU93"/>
      <c r="MVV93"/>
      <c r="MVW93"/>
      <c r="MVX93"/>
      <c r="MVY93"/>
      <c r="MVZ93"/>
      <c r="MWA93"/>
      <c r="MWB93"/>
      <c r="MWC93"/>
      <c r="MWD93"/>
      <c r="MWE93"/>
      <c r="MWF93"/>
      <c r="MWG93"/>
      <c r="MWH93"/>
      <c r="MWI93"/>
      <c r="MWJ93"/>
      <c r="MWK93"/>
      <c r="MWL93"/>
      <c r="MWM93"/>
      <c r="MWN93"/>
      <c r="MWO93"/>
      <c r="MWP93"/>
      <c r="MWQ93"/>
      <c r="MWR93"/>
      <c r="MWS93"/>
      <c r="MWT93"/>
      <c r="MWU93"/>
      <c r="MWV93"/>
      <c r="MWW93"/>
      <c r="MWX93"/>
      <c r="MWY93"/>
      <c r="MWZ93"/>
      <c r="MXA93"/>
      <c r="MXB93"/>
      <c r="MXC93"/>
      <c r="MXD93"/>
      <c r="MXE93"/>
      <c r="MXF93"/>
      <c r="MXG93"/>
      <c r="MXH93"/>
      <c r="MXI93"/>
      <c r="MXJ93"/>
      <c r="MXK93"/>
      <c r="MXL93"/>
      <c r="MXM93"/>
      <c r="MXN93"/>
      <c r="MXO93"/>
      <c r="MXP93"/>
      <c r="MXQ93"/>
      <c r="MXR93"/>
      <c r="MXS93"/>
      <c r="MXT93"/>
      <c r="MXU93"/>
      <c r="MXV93"/>
      <c r="MXW93"/>
      <c r="MXX93"/>
      <c r="MXY93"/>
      <c r="MXZ93"/>
      <c r="MYA93"/>
      <c r="MYB93"/>
      <c r="MYC93"/>
      <c r="MYD93"/>
      <c r="MYE93"/>
      <c r="MYF93"/>
      <c r="MYG93"/>
      <c r="MYH93"/>
      <c r="MYI93"/>
      <c r="MYJ93"/>
      <c r="MYK93"/>
      <c r="MYL93"/>
      <c r="MYM93"/>
      <c r="MYN93"/>
      <c r="MYO93"/>
      <c r="MYP93"/>
      <c r="MYQ93"/>
      <c r="MYR93"/>
      <c r="MYS93"/>
      <c r="MYT93"/>
      <c r="MYU93"/>
      <c r="MYV93"/>
      <c r="MYW93"/>
      <c r="MYX93"/>
      <c r="MYY93"/>
      <c r="MYZ93"/>
      <c r="MZA93"/>
      <c r="MZB93"/>
      <c r="MZC93"/>
      <c r="MZD93"/>
      <c r="MZE93"/>
      <c r="MZF93"/>
      <c r="MZG93"/>
      <c r="MZH93"/>
      <c r="MZI93"/>
      <c r="MZJ93"/>
      <c r="MZK93"/>
      <c r="MZL93"/>
      <c r="MZM93"/>
      <c r="MZN93"/>
      <c r="MZO93"/>
      <c r="MZP93"/>
      <c r="MZQ93"/>
      <c r="MZR93"/>
      <c r="MZS93"/>
      <c r="MZT93"/>
      <c r="MZU93"/>
      <c r="MZV93"/>
      <c r="MZW93"/>
      <c r="MZX93"/>
      <c r="MZY93"/>
      <c r="MZZ93"/>
      <c r="NAA93"/>
      <c r="NAB93"/>
      <c r="NAC93"/>
      <c r="NAD93"/>
      <c r="NAE93"/>
      <c r="NAF93"/>
      <c r="NAG93"/>
      <c r="NAH93"/>
      <c r="NAI93"/>
      <c r="NAJ93"/>
      <c r="NAK93"/>
      <c r="NAL93"/>
      <c r="NAM93"/>
      <c r="NAN93"/>
      <c r="NAO93"/>
      <c r="NAP93"/>
      <c r="NAQ93"/>
      <c r="NAR93"/>
      <c r="NAS93"/>
      <c r="NAT93"/>
      <c r="NAU93"/>
      <c r="NAV93"/>
      <c r="NAW93"/>
      <c r="NAX93"/>
      <c r="NAY93"/>
      <c r="NAZ93"/>
      <c r="NBA93"/>
      <c r="NBB93"/>
      <c r="NBC93"/>
      <c r="NBD93"/>
      <c r="NBE93"/>
      <c r="NBF93"/>
      <c r="NBG93"/>
      <c r="NBH93"/>
      <c r="NBI93"/>
      <c r="NBJ93"/>
      <c r="NBK93"/>
      <c r="NBL93"/>
      <c r="NBM93"/>
      <c r="NBN93"/>
      <c r="NBO93"/>
      <c r="NBP93"/>
      <c r="NBQ93"/>
      <c r="NBR93"/>
      <c r="NBS93"/>
      <c r="NBT93"/>
      <c r="NBU93"/>
      <c r="NBV93"/>
      <c r="NBW93"/>
      <c r="NBX93"/>
      <c r="NBY93"/>
      <c r="NBZ93"/>
      <c r="NCA93"/>
      <c r="NCB93"/>
      <c r="NCC93"/>
      <c r="NCD93"/>
      <c r="NCE93"/>
      <c r="NCF93"/>
      <c r="NCG93"/>
      <c r="NCH93"/>
      <c r="NCI93"/>
      <c r="NCJ93"/>
      <c r="NCK93"/>
      <c r="NCL93"/>
      <c r="NCM93"/>
      <c r="NCN93"/>
      <c r="NCO93"/>
      <c r="NCP93"/>
      <c r="NCQ93"/>
      <c r="NCR93"/>
      <c r="NCS93"/>
      <c r="NCT93"/>
      <c r="NCU93"/>
      <c r="NCV93"/>
      <c r="NCW93"/>
      <c r="NCX93"/>
      <c r="NCY93"/>
      <c r="NCZ93"/>
      <c r="NDA93"/>
      <c r="NDB93"/>
      <c r="NDC93"/>
      <c r="NDD93"/>
      <c r="NDE93"/>
      <c r="NDF93"/>
      <c r="NDG93"/>
      <c r="NDH93"/>
      <c r="NDI93"/>
      <c r="NDJ93"/>
      <c r="NDK93"/>
      <c r="NDL93"/>
      <c r="NDM93"/>
      <c r="NDN93"/>
      <c r="NDO93"/>
      <c r="NDP93"/>
      <c r="NDQ93"/>
      <c r="NDR93"/>
      <c r="NDS93"/>
      <c r="NDT93"/>
      <c r="NDU93"/>
      <c r="NDV93"/>
      <c r="NDW93"/>
      <c r="NDX93"/>
      <c r="NDY93"/>
      <c r="NDZ93"/>
      <c r="NEA93"/>
      <c r="NEB93"/>
      <c r="NEC93"/>
      <c r="NED93"/>
      <c r="NEE93"/>
      <c r="NEF93"/>
      <c r="NEG93"/>
      <c r="NEH93"/>
      <c r="NEI93"/>
      <c r="NEJ93"/>
      <c r="NEK93"/>
      <c r="NEL93"/>
      <c r="NEM93"/>
      <c r="NEN93"/>
      <c r="NEO93"/>
      <c r="NEP93"/>
      <c r="NEQ93"/>
      <c r="NER93"/>
      <c r="NES93"/>
      <c r="NET93"/>
      <c r="NEU93"/>
      <c r="NEV93"/>
      <c r="NEW93"/>
      <c r="NEX93"/>
      <c r="NEY93"/>
      <c r="NEZ93"/>
      <c r="NFA93"/>
      <c r="NFB93"/>
      <c r="NFC93"/>
      <c r="NFD93"/>
      <c r="NFE93"/>
      <c r="NFF93"/>
      <c r="NFG93"/>
      <c r="NFH93"/>
      <c r="NFI93"/>
      <c r="NFJ93"/>
      <c r="NFK93"/>
      <c r="NFL93"/>
      <c r="NFM93"/>
      <c r="NFN93"/>
      <c r="NFO93"/>
      <c r="NFP93"/>
      <c r="NFQ93"/>
      <c r="NFR93"/>
      <c r="NFS93"/>
      <c r="NFT93"/>
      <c r="NFU93"/>
      <c r="NFV93"/>
      <c r="NFW93"/>
      <c r="NFX93"/>
      <c r="NFY93"/>
      <c r="NFZ93"/>
      <c r="NGA93"/>
      <c r="NGB93"/>
      <c r="NGC93"/>
      <c r="NGD93"/>
      <c r="NGE93"/>
      <c r="NGF93"/>
      <c r="NGG93"/>
      <c r="NGH93"/>
      <c r="NGI93"/>
      <c r="NGJ93"/>
      <c r="NGK93"/>
      <c r="NGL93"/>
      <c r="NGM93"/>
      <c r="NGN93"/>
      <c r="NGO93"/>
      <c r="NGP93"/>
      <c r="NGQ93"/>
      <c r="NGR93"/>
      <c r="NGS93"/>
      <c r="NGT93"/>
      <c r="NGU93"/>
      <c r="NGV93"/>
      <c r="NGW93"/>
      <c r="NGX93"/>
      <c r="NGY93"/>
      <c r="NGZ93"/>
      <c r="NHA93"/>
      <c r="NHB93"/>
      <c r="NHC93"/>
      <c r="NHD93"/>
      <c r="NHE93"/>
      <c r="NHF93"/>
      <c r="NHG93"/>
      <c r="NHH93"/>
      <c r="NHI93"/>
      <c r="NHJ93"/>
      <c r="NHK93"/>
      <c r="NHL93"/>
      <c r="NHM93"/>
      <c r="NHN93"/>
      <c r="NHO93"/>
      <c r="NHP93"/>
      <c r="NHQ93"/>
      <c r="NHR93"/>
      <c r="NHS93"/>
      <c r="NHT93"/>
      <c r="NHU93"/>
      <c r="NHV93"/>
      <c r="NHW93"/>
      <c r="NHX93"/>
      <c r="NHY93"/>
      <c r="NHZ93"/>
      <c r="NIA93"/>
      <c r="NIB93"/>
      <c r="NIC93"/>
      <c r="NID93"/>
      <c r="NIE93"/>
      <c r="NIF93"/>
      <c r="NIG93"/>
      <c r="NIH93"/>
      <c r="NII93"/>
      <c r="NIJ93"/>
      <c r="NIK93"/>
      <c r="NIL93"/>
      <c r="NIM93"/>
      <c r="NIN93"/>
      <c r="NIO93"/>
      <c r="NIP93"/>
      <c r="NIQ93"/>
      <c r="NIR93"/>
      <c r="NIS93"/>
      <c r="NIT93"/>
      <c r="NIU93"/>
      <c r="NIV93"/>
      <c r="NIW93"/>
      <c r="NIX93"/>
      <c r="NIY93"/>
      <c r="NIZ93"/>
      <c r="NJA93"/>
      <c r="NJB93"/>
      <c r="NJC93"/>
      <c r="NJD93"/>
      <c r="NJE93"/>
      <c r="NJF93"/>
      <c r="NJG93"/>
      <c r="NJH93"/>
      <c r="NJI93"/>
      <c r="NJJ93"/>
      <c r="NJK93"/>
      <c r="NJL93"/>
      <c r="NJM93"/>
      <c r="NJN93"/>
      <c r="NJO93"/>
      <c r="NJP93"/>
      <c r="NJQ93"/>
      <c r="NJR93"/>
      <c r="NJS93"/>
      <c r="NJT93"/>
      <c r="NJU93"/>
      <c r="NJV93"/>
      <c r="NJW93"/>
      <c r="NJX93"/>
      <c r="NJY93"/>
      <c r="NJZ93"/>
      <c r="NKA93"/>
      <c r="NKB93"/>
      <c r="NKC93"/>
      <c r="NKD93"/>
      <c r="NKE93"/>
      <c r="NKF93"/>
      <c r="NKG93"/>
      <c r="NKH93"/>
      <c r="NKI93"/>
      <c r="NKJ93"/>
      <c r="NKK93"/>
      <c r="NKL93"/>
      <c r="NKM93"/>
      <c r="NKN93"/>
      <c r="NKO93"/>
      <c r="NKP93"/>
      <c r="NKQ93"/>
      <c r="NKR93"/>
      <c r="NKS93"/>
      <c r="NKT93"/>
      <c r="NKU93"/>
      <c r="NKV93"/>
      <c r="NKW93"/>
      <c r="NKX93"/>
      <c r="NKY93"/>
      <c r="NKZ93"/>
      <c r="NLA93"/>
      <c r="NLB93"/>
      <c r="NLC93"/>
      <c r="NLD93"/>
      <c r="NLE93"/>
      <c r="NLF93"/>
      <c r="NLG93"/>
      <c r="NLH93"/>
      <c r="NLI93"/>
      <c r="NLJ93"/>
      <c r="NLK93"/>
      <c r="NLL93"/>
      <c r="NLM93"/>
      <c r="NLN93"/>
      <c r="NLO93"/>
      <c r="NLP93"/>
      <c r="NLQ93"/>
      <c r="NLR93"/>
      <c r="NLS93"/>
      <c r="NLT93"/>
      <c r="NLU93"/>
      <c r="NLV93"/>
      <c r="NLW93"/>
      <c r="NLX93"/>
      <c r="NLY93"/>
      <c r="NLZ93"/>
      <c r="NMA93"/>
      <c r="NMB93"/>
      <c r="NMC93"/>
      <c r="NMD93"/>
      <c r="NME93"/>
      <c r="NMF93"/>
      <c r="NMG93"/>
      <c r="NMH93"/>
      <c r="NMI93"/>
      <c r="NMJ93"/>
      <c r="NMK93"/>
      <c r="NML93"/>
      <c r="NMM93"/>
      <c r="NMN93"/>
      <c r="NMO93"/>
      <c r="NMP93"/>
      <c r="NMQ93"/>
      <c r="NMR93"/>
      <c r="NMS93"/>
      <c r="NMT93"/>
      <c r="NMU93"/>
      <c r="NMV93"/>
      <c r="NMW93"/>
      <c r="NMX93"/>
      <c r="NMY93"/>
      <c r="NMZ93"/>
      <c r="NNA93"/>
      <c r="NNB93"/>
      <c r="NNC93"/>
      <c r="NND93"/>
      <c r="NNE93"/>
      <c r="NNF93"/>
      <c r="NNG93"/>
      <c r="NNH93"/>
      <c r="NNI93"/>
      <c r="NNJ93"/>
      <c r="NNK93"/>
      <c r="NNL93"/>
      <c r="NNM93"/>
      <c r="NNN93"/>
      <c r="NNO93"/>
      <c r="NNP93"/>
      <c r="NNQ93"/>
      <c r="NNR93"/>
      <c r="NNS93"/>
      <c r="NNT93"/>
      <c r="NNU93"/>
      <c r="NNV93"/>
      <c r="NNW93"/>
      <c r="NNX93"/>
      <c r="NNY93"/>
      <c r="NNZ93"/>
      <c r="NOA93"/>
      <c r="NOB93"/>
      <c r="NOC93"/>
      <c r="NOD93"/>
      <c r="NOE93"/>
      <c r="NOF93"/>
      <c r="NOG93"/>
      <c r="NOH93"/>
      <c r="NOI93"/>
      <c r="NOJ93"/>
      <c r="NOK93"/>
      <c r="NOL93"/>
      <c r="NOM93"/>
      <c r="NON93"/>
      <c r="NOO93"/>
      <c r="NOP93"/>
      <c r="NOQ93"/>
      <c r="NOR93"/>
      <c r="NOS93"/>
      <c r="NOT93"/>
      <c r="NOU93"/>
      <c r="NOV93"/>
      <c r="NOW93"/>
      <c r="NOX93"/>
      <c r="NOY93"/>
      <c r="NOZ93"/>
      <c r="NPA93"/>
      <c r="NPB93"/>
      <c r="NPC93"/>
      <c r="NPD93"/>
      <c r="NPE93"/>
      <c r="NPF93"/>
      <c r="NPG93"/>
      <c r="NPH93"/>
      <c r="NPI93"/>
      <c r="NPJ93"/>
      <c r="NPK93"/>
      <c r="NPL93"/>
      <c r="NPM93"/>
      <c r="NPN93"/>
      <c r="NPO93"/>
      <c r="NPP93"/>
      <c r="NPQ93"/>
      <c r="NPR93"/>
      <c r="NPS93"/>
      <c r="NPT93"/>
      <c r="NPU93"/>
      <c r="NPV93"/>
      <c r="NPW93"/>
      <c r="NPX93"/>
      <c r="NPY93"/>
      <c r="NPZ93"/>
      <c r="NQA93"/>
      <c r="NQB93"/>
      <c r="NQC93"/>
      <c r="NQD93"/>
      <c r="NQE93"/>
      <c r="NQF93"/>
      <c r="NQG93"/>
      <c r="NQH93"/>
      <c r="NQI93"/>
      <c r="NQJ93"/>
      <c r="NQK93"/>
      <c r="NQL93"/>
      <c r="NQM93"/>
      <c r="NQN93"/>
      <c r="NQO93"/>
      <c r="NQP93"/>
      <c r="NQQ93"/>
      <c r="NQR93"/>
      <c r="NQS93"/>
      <c r="NQT93"/>
      <c r="NQU93"/>
      <c r="NQV93"/>
      <c r="NQW93"/>
      <c r="NQX93"/>
      <c r="NQY93"/>
      <c r="NQZ93"/>
      <c r="NRA93"/>
      <c r="NRB93"/>
      <c r="NRC93"/>
      <c r="NRD93"/>
      <c r="NRE93"/>
      <c r="NRF93"/>
      <c r="NRG93"/>
      <c r="NRH93"/>
      <c r="NRI93"/>
      <c r="NRJ93"/>
      <c r="NRK93"/>
      <c r="NRL93"/>
      <c r="NRM93"/>
      <c r="NRN93"/>
      <c r="NRO93"/>
      <c r="NRP93"/>
      <c r="NRQ93"/>
      <c r="NRR93"/>
      <c r="NRS93"/>
      <c r="NRT93"/>
      <c r="NRU93"/>
      <c r="NRV93"/>
      <c r="NRW93"/>
      <c r="NRX93"/>
      <c r="NRY93"/>
      <c r="NRZ93"/>
      <c r="NSA93"/>
      <c r="NSB93"/>
      <c r="NSC93"/>
      <c r="NSD93"/>
      <c r="NSE93"/>
      <c r="NSF93"/>
      <c r="NSG93"/>
      <c r="NSH93"/>
      <c r="NSI93"/>
      <c r="NSJ93"/>
      <c r="NSK93"/>
      <c r="NSL93"/>
      <c r="NSM93"/>
      <c r="NSN93"/>
      <c r="NSO93"/>
      <c r="NSP93"/>
      <c r="NSQ93"/>
      <c r="NSR93"/>
      <c r="NSS93"/>
      <c r="NST93"/>
      <c r="NSU93"/>
      <c r="NSV93"/>
      <c r="NSW93"/>
      <c r="NSX93"/>
      <c r="NSY93"/>
      <c r="NSZ93"/>
      <c r="NTA93"/>
      <c r="NTB93"/>
      <c r="NTC93"/>
      <c r="NTD93"/>
      <c r="NTE93"/>
      <c r="NTF93"/>
      <c r="NTG93"/>
      <c r="NTH93"/>
      <c r="NTI93"/>
      <c r="NTJ93"/>
      <c r="NTK93"/>
      <c r="NTL93"/>
      <c r="NTM93"/>
      <c r="NTN93"/>
      <c r="NTO93"/>
      <c r="NTP93"/>
      <c r="NTQ93"/>
      <c r="NTR93"/>
      <c r="NTS93"/>
      <c r="NTT93"/>
      <c r="NTU93"/>
      <c r="NTV93"/>
      <c r="NTW93"/>
      <c r="NTX93"/>
      <c r="NTY93"/>
      <c r="NTZ93"/>
      <c r="NUA93"/>
      <c r="NUB93"/>
      <c r="NUC93"/>
      <c r="NUD93"/>
      <c r="NUE93"/>
      <c r="NUF93"/>
      <c r="NUG93"/>
      <c r="NUH93"/>
      <c r="NUI93"/>
      <c r="NUJ93"/>
      <c r="NUK93"/>
      <c r="NUL93"/>
      <c r="NUM93"/>
      <c r="NUN93"/>
      <c r="NUO93"/>
      <c r="NUP93"/>
      <c r="NUQ93"/>
      <c r="NUR93"/>
      <c r="NUS93"/>
      <c r="NUT93"/>
      <c r="NUU93"/>
      <c r="NUV93"/>
      <c r="NUW93"/>
      <c r="NUX93"/>
      <c r="NUY93"/>
      <c r="NUZ93"/>
      <c r="NVA93"/>
      <c r="NVB93"/>
      <c r="NVC93"/>
      <c r="NVD93"/>
      <c r="NVE93"/>
      <c r="NVF93"/>
      <c r="NVG93"/>
      <c r="NVH93"/>
      <c r="NVI93"/>
      <c r="NVJ93"/>
      <c r="NVK93"/>
      <c r="NVL93"/>
      <c r="NVM93"/>
      <c r="NVN93"/>
      <c r="NVO93"/>
      <c r="NVP93"/>
      <c r="NVQ93"/>
      <c r="NVR93"/>
      <c r="NVS93"/>
      <c r="NVT93"/>
      <c r="NVU93"/>
      <c r="NVV93"/>
      <c r="NVW93"/>
      <c r="NVX93"/>
      <c r="NVY93"/>
      <c r="NVZ93"/>
      <c r="NWA93"/>
      <c r="NWB93"/>
      <c r="NWC93"/>
      <c r="NWD93"/>
      <c r="NWE93"/>
      <c r="NWF93"/>
      <c r="NWG93"/>
      <c r="NWH93"/>
      <c r="NWI93"/>
      <c r="NWJ93"/>
      <c r="NWK93"/>
      <c r="NWL93"/>
      <c r="NWM93"/>
      <c r="NWN93"/>
      <c r="NWO93"/>
      <c r="NWP93"/>
      <c r="NWQ93"/>
      <c r="NWR93"/>
      <c r="NWS93"/>
      <c r="NWT93"/>
      <c r="NWU93"/>
      <c r="NWV93"/>
      <c r="NWW93"/>
      <c r="NWX93"/>
      <c r="NWY93"/>
      <c r="NWZ93"/>
      <c r="NXA93"/>
      <c r="NXB93"/>
      <c r="NXC93"/>
      <c r="NXD93"/>
      <c r="NXE93"/>
      <c r="NXF93"/>
      <c r="NXG93"/>
      <c r="NXH93"/>
      <c r="NXI93"/>
      <c r="NXJ93"/>
      <c r="NXK93"/>
      <c r="NXL93"/>
      <c r="NXM93"/>
      <c r="NXN93"/>
      <c r="NXO93"/>
      <c r="NXP93"/>
      <c r="NXQ93"/>
      <c r="NXR93"/>
      <c r="NXS93"/>
      <c r="NXT93"/>
      <c r="NXU93"/>
      <c r="NXV93"/>
      <c r="NXW93"/>
      <c r="NXX93"/>
      <c r="NXY93"/>
      <c r="NXZ93"/>
      <c r="NYA93"/>
      <c r="NYB93"/>
      <c r="NYC93"/>
      <c r="NYD93"/>
      <c r="NYE93"/>
      <c r="NYF93"/>
      <c r="NYG93"/>
      <c r="NYH93"/>
      <c r="NYI93"/>
      <c r="NYJ93"/>
      <c r="NYK93"/>
      <c r="NYL93"/>
      <c r="NYM93"/>
      <c r="NYN93"/>
      <c r="NYO93"/>
      <c r="NYP93"/>
      <c r="NYQ93"/>
      <c r="NYR93"/>
      <c r="NYS93"/>
      <c r="NYT93"/>
      <c r="NYU93"/>
      <c r="NYV93"/>
      <c r="NYW93"/>
      <c r="NYX93"/>
      <c r="NYY93"/>
      <c r="NYZ93"/>
      <c r="NZA93"/>
      <c r="NZB93"/>
      <c r="NZC93"/>
      <c r="NZD93"/>
      <c r="NZE93"/>
      <c r="NZF93"/>
      <c r="NZG93"/>
      <c r="NZH93"/>
      <c r="NZI93"/>
      <c r="NZJ93"/>
      <c r="NZK93"/>
      <c r="NZL93"/>
      <c r="NZM93"/>
      <c r="NZN93"/>
      <c r="NZO93"/>
      <c r="NZP93"/>
      <c r="NZQ93"/>
      <c r="NZR93"/>
      <c r="NZS93"/>
      <c r="NZT93"/>
      <c r="NZU93"/>
      <c r="NZV93"/>
      <c r="NZW93"/>
      <c r="NZX93"/>
      <c r="NZY93"/>
      <c r="NZZ93"/>
      <c r="OAA93"/>
      <c r="OAB93"/>
      <c r="OAC93"/>
      <c r="OAD93"/>
      <c r="OAE93"/>
      <c r="OAF93"/>
      <c r="OAG93"/>
      <c r="OAH93"/>
      <c r="OAI93"/>
      <c r="OAJ93"/>
      <c r="OAK93"/>
      <c r="OAL93"/>
      <c r="OAM93"/>
      <c r="OAN93"/>
      <c r="OAO93"/>
      <c r="OAP93"/>
      <c r="OAQ93"/>
      <c r="OAR93"/>
      <c r="OAS93"/>
      <c r="OAT93"/>
      <c r="OAU93"/>
      <c r="OAV93"/>
      <c r="OAW93"/>
      <c r="OAX93"/>
      <c r="OAY93"/>
      <c r="OAZ93"/>
      <c r="OBA93"/>
      <c r="OBB93"/>
      <c r="OBC93"/>
      <c r="OBD93"/>
      <c r="OBE93"/>
      <c r="OBF93"/>
      <c r="OBG93"/>
      <c r="OBH93"/>
      <c r="OBI93"/>
      <c r="OBJ93"/>
      <c r="OBK93"/>
      <c r="OBL93"/>
      <c r="OBM93"/>
      <c r="OBN93"/>
      <c r="OBO93"/>
      <c r="OBP93"/>
      <c r="OBQ93"/>
      <c r="OBR93"/>
      <c r="OBS93"/>
      <c r="OBT93"/>
      <c r="OBU93"/>
      <c r="OBV93"/>
      <c r="OBW93"/>
      <c r="OBX93"/>
      <c r="OBY93"/>
      <c r="OBZ93"/>
      <c r="OCA93"/>
      <c r="OCB93"/>
      <c r="OCC93"/>
      <c r="OCD93"/>
      <c r="OCE93"/>
      <c r="OCF93"/>
      <c r="OCG93"/>
      <c r="OCH93"/>
      <c r="OCI93"/>
      <c r="OCJ93"/>
      <c r="OCK93"/>
      <c r="OCL93"/>
      <c r="OCM93"/>
      <c r="OCN93"/>
      <c r="OCO93"/>
      <c r="OCP93"/>
      <c r="OCQ93"/>
      <c r="OCR93"/>
      <c r="OCS93"/>
      <c r="OCT93"/>
      <c r="OCU93"/>
      <c r="OCV93"/>
      <c r="OCW93"/>
      <c r="OCX93"/>
      <c r="OCY93"/>
      <c r="OCZ93"/>
      <c r="ODA93"/>
      <c r="ODB93"/>
      <c r="ODC93"/>
      <c r="ODD93"/>
      <c r="ODE93"/>
      <c r="ODF93"/>
      <c r="ODG93"/>
      <c r="ODH93"/>
      <c r="ODI93"/>
      <c r="ODJ93"/>
      <c r="ODK93"/>
      <c r="ODL93"/>
      <c r="ODM93"/>
      <c r="ODN93"/>
      <c r="ODO93"/>
      <c r="ODP93"/>
      <c r="ODQ93"/>
      <c r="ODR93"/>
      <c r="ODS93"/>
      <c r="ODT93"/>
      <c r="ODU93"/>
      <c r="ODV93"/>
      <c r="ODW93"/>
      <c r="ODX93"/>
      <c r="ODY93"/>
      <c r="ODZ93"/>
      <c r="OEA93"/>
      <c r="OEB93"/>
      <c r="OEC93"/>
      <c r="OED93"/>
      <c r="OEE93"/>
      <c r="OEF93"/>
      <c r="OEG93"/>
      <c r="OEH93"/>
      <c r="OEI93"/>
      <c r="OEJ93"/>
      <c r="OEK93"/>
      <c r="OEL93"/>
      <c r="OEM93"/>
      <c r="OEN93"/>
      <c r="OEO93"/>
      <c r="OEP93"/>
      <c r="OEQ93"/>
      <c r="OER93"/>
      <c r="OES93"/>
      <c r="OET93"/>
      <c r="OEU93"/>
      <c r="OEV93"/>
      <c r="OEW93"/>
      <c r="OEX93"/>
      <c r="OEY93"/>
      <c r="OEZ93"/>
      <c r="OFA93"/>
      <c r="OFB93"/>
      <c r="OFC93"/>
      <c r="OFD93"/>
      <c r="OFE93"/>
      <c r="OFF93"/>
      <c r="OFG93"/>
      <c r="OFH93"/>
      <c r="OFI93"/>
      <c r="OFJ93"/>
      <c r="OFK93"/>
      <c r="OFL93"/>
      <c r="OFM93"/>
      <c r="OFN93"/>
      <c r="OFO93"/>
      <c r="OFP93"/>
      <c r="OFQ93"/>
      <c r="OFR93"/>
      <c r="OFS93"/>
      <c r="OFT93"/>
      <c r="OFU93"/>
      <c r="OFV93"/>
      <c r="OFW93"/>
      <c r="OFX93"/>
      <c r="OFY93"/>
      <c r="OFZ93"/>
      <c r="OGA93"/>
      <c r="OGB93"/>
      <c r="OGC93"/>
      <c r="OGD93"/>
      <c r="OGE93"/>
      <c r="OGF93"/>
      <c r="OGG93"/>
      <c r="OGH93"/>
      <c r="OGI93"/>
      <c r="OGJ93"/>
      <c r="OGK93"/>
      <c r="OGL93"/>
      <c r="OGM93"/>
      <c r="OGN93"/>
      <c r="OGO93"/>
      <c r="OGP93"/>
      <c r="OGQ93"/>
      <c r="OGR93"/>
      <c r="OGS93"/>
      <c r="OGT93"/>
      <c r="OGU93"/>
      <c r="OGV93"/>
      <c r="OGW93"/>
      <c r="OGX93"/>
      <c r="OGY93"/>
      <c r="OGZ93"/>
      <c r="OHA93"/>
      <c r="OHB93"/>
      <c r="OHC93"/>
      <c r="OHD93"/>
      <c r="OHE93"/>
      <c r="OHF93"/>
      <c r="OHG93"/>
      <c r="OHH93"/>
      <c r="OHI93"/>
      <c r="OHJ93"/>
      <c r="OHK93"/>
      <c r="OHL93"/>
      <c r="OHM93"/>
      <c r="OHN93"/>
      <c r="OHO93"/>
      <c r="OHP93"/>
      <c r="OHQ93"/>
      <c r="OHR93"/>
      <c r="OHS93"/>
      <c r="OHT93"/>
      <c r="OHU93"/>
      <c r="OHV93"/>
      <c r="OHW93"/>
      <c r="OHX93"/>
      <c r="OHY93"/>
      <c r="OHZ93"/>
      <c r="OIA93"/>
      <c r="OIB93"/>
      <c r="OIC93"/>
      <c r="OID93"/>
      <c r="OIE93"/>
      <c r="OIF93"/>
      <c r="OIG93"/>
      <c r="OIH93"/>
      <c r="OII93"/>
      <c r="OIJ93"/>
      <c r="OIK93"/>
      <c r="OIL93"/>
      <c r="OIM93"/>
      <c r="OIN93"/>
      <c r="OIO93"/>
      <c r="OIP93"/>
      <c r="OIQ93"/>
      <c r="OIR93"/>
      <c r="OIS93"/>
      <c r="OIT93"/>
      <c r="OIU93"/>
      <c r="OIV93"/>
      <c r="OIW93"/>
      <c r="OIX93"/>
      <c r="OIY93"/>
      <c r="OIZ93"/>
      <c r="OJA93"/>
      <c r="OJB93"/>
      <c r="OJC93"/>
      <c r="OJD93"/>
      <c r="OJE93"/>
      <c r="OJF93"/>
      <c r="OJG93"/>
      <c r="OJH93"/>
      <c r="OJI93"/>
      <c r="OJJ93"/>
      <c r="OJK93"/>
      <c r="OJL93"/>
      <c r="OJM93"/>
      <c r="OJN93"/>
      <c r="OJO93"/>
      <c r="OJP93"/>
      <c r="OJQ93"/>
      <c r="OJR93"/>
      <c r="OJS93"/>
      <c r="OJT93"/>
      <c r="OJU93"/>
      <c r="OJV93"/>
      <c r="OJW93"/>
      <c r="OJX93"/>
      <c r="OJY93"/>
      <c r="OJZ93"/>
      <c r="OKA93"/>
      <c r="OKB93"/>
      <c r="OKC93"/>
      <c r="OKD93"/>
      <c r="OKE93"/>
      <c r="OKF93"/>
      <c r="OKG93"/>
      <c r="OKH93"/>
      <c r="OKI93"/>
      <c r="OKJ93"/>
      <c r="OKK93"/>
      <c r="OKL93"/>
      <c r="OKM93"/>
      <c r="OKN93"/>
      <c r="OKO93"/>
      <c r="OKP93"/>
      <c r="OKQ93"/>
      <c r="OKR93"/>
      <c r="OKS93"/>
      <c r="OKT93"/>
      <c r="OKU93"/>
      <c r="OKV93"/>
      <c r="OKW93"/>
      <c r="OKX93"/>
      <c r="OKY93"/>
      <c r="OKZ93"/>
      <c r="OLA93"/>
      <c r="OLB93"/>
      <c r="OLC93"/>
      <c r="OLD93"/>
      <c r="OLE93"/>
      <c r="OLF93"/>
      <c r="OLG93"/>
      <c r="OLH93"/>
      <c r="OLI93"/>
      <c r="OLJ93"/>
      <c r="OLK93"/>
      <c r="OLL93"/>
      <c r="OLM93"/>
      <c r="OLN93"/>
      <c r="OLO93"/>
      <c r="OLP93"/>
      <c r="OLQ93"/>
      <c r="OLR93"/>
      <c r="OLS93"/>
      <c r="OLT93"/>
      <c r="OLU93"/>
      <c r="OLV93"/>
      <c r="OLW93"/>
      <c r="OLX93"/>
      <c r="OLY93"/>
      <c r="OLZ93"/>
      <c r="OMA93"/>
      <c r="OMB93"/>
      <c r="OMC93"/>
      <c r="OMD93"/>
      <c r="OME93"/>
      <c r="OMF93"/>
      <c r="OMG93"/>
      <c r="OMH93"/>
      <c r="OMI93"/>
      <c r="OMJ93"/>
      <c r="OMK93"/>
      <c r="OML93"/>
      <c r="OMM93"/>
      <c r="OMN93"/>
      <c r="OMO93"/>
      <c r="OMP93"/>
      <c r="OMQ93"/>
      <c r="OMR93"/>
      <c r="OMS93"/>
      <c r="OMT93"/>
      <c r="OMU93"/>
      <c r="OMV93"/>
      <c r="OMW93"/>
      <c r="OMX93"/>
      <c r="OMY93"/>
      <c r="OMZ93"/>
      <c r="ONA93"/>
      <c r="ONB93"/>
      <c r="ONC93"/>
      <c r="OND93"/>
      <c r="ONE93"/>
      <c r="ONF93"/>
      <c r="ONG93"/>
      <c r="ONH93"/>
      <c r="ONI93"/>
      <c r="ONJ93"/>
      <c r="ONK93"/>
      <c r="ONL93"/>
      <c r="ONM93"/>
      <c r="ONN93"/>
      <c r="ONO93"/>
      <c r="ONP93"/>
      <c r="ONQ93"/>
      <c r="ONR93"/>
      <c r="ONS93"/>
      <c r="ONT93"/>
      <c r="ONU93"/>
      <c r="ONV93"/>
      <c r="ONW93"/>
      <c r="ONX93"/>
      <c r="ONY93"/>
      <c r="ONZ93"/>
      <c r="OOA93"/>
      <c r="OOB93"/>
      <c r="OOC93"/>
      <c r="OOD93"/>
      <c r="OOE93"/>
      <c r="OOF93"/>
      <c r="OOG93"/>
      <c r="OOH93"/>
      <c r="OOI93"/>
      <c r="OOJ93"/>
      <c r="OOK93"/>
      <c r="OOL93"/>
      <c r="OOM93"/>
      <c r="OON93"/>
      <c r="OOO93"/>
      <c r="OOP93"/>
      <c r="OOQ93"/>
      <c r="OOR93"/>
      <c r="OOS93"/>
      <c r="OOT93"/>
      <c r="OOU93"/>
      <c r="OOV93"/>
      <c r="OOW93"/>
      <c r="OOX93"/>
      <c r="OOY93"/>
      <c r="OOZ93"/>
      <c r="OPA93"/>
      <c r="OPB93"/>
      <c r="OPC93"/>
      <c r="OPD93"/>
      <c r="OPE93"/>
      <c r="OPF93"/>
      <c r="OPG93"/>
      <c r="OPH93"/>
      <c r="OPI93"/>
      <c r="OPJ93"/>
      <c r="OPK93"/>
      <c r="OPL93"/>
      <c r="OPM93"/>
      <c r="OPN93"/>
      <c r="OPO93"/>
      <c r="OPP93"/>
      <c r="OPQ93"/>
      <c r="OPR93"/>
      <c r="OPS93"/>
      <c r="OPT93"/>
      <c r="OPU93"/>
      <c r="OPV93"/>
      <c r="OPW93"/>
      <c r="OPX93"/>
      <c r="OPY93"/>
      <c r="OPZ93"/>
      <c r="OQA93"/>
      <c r="OQB93"/>
      <c r="OQC93"/>
      <c r="OQD93"/>
      <c r="OQE93"/>
      <c r="OQF93"/>
      <c r="OQG93"/>
      <c r="OQH93"/>
      <c r="OQI93"/>
      <c r="OQJ93"/>
      <c r="OQK93"/>
      <c r="OQL93"/>
      <c r="OQM93"/>
      <c r="OQN93"/>
      <c r="OQO93"/>
      <c r="OQP93"/>
      <c r="OQQ93"/>
      <c r="OQR93"/>
      <c r="OQS93"/>
      <c r="OQT93"/>
      <c r="OQU93"/>
      <c r="OQV93"/>
      <c r="OQW93"/>
      <c r="OQX93"/>
      <c r="OQY93"/>
      <c r="OQZ93"/>
      <c r="ORA93"/>
      <c r="ORB93"/>
      <c r="ORC93"/>
      <c r="ORD93"/>
      <c r="ORE93"/>
      <c r="ORF93"/>
      <c r="ORG93"/>
      <c r="ORH93"/>
      <c r="ORI93"/>
      <c r="ORJ93"/>
      <c r="ORK93"/>
      <c r="ORL93"/>
      <c r="ORM93"/>
      <c r="ORN93"/>
      <c r="ORO93"/>
      <c r="ORP93"/>
      <c r="ORQ93"/>
      <c r="ORR93"/>
      <c r="ORS93"/>
      <c r="ORT93"/>
      <c r="ORU93"/>
      <c r="ORV93"/>
      <c r="ORW93"/>
      <c r="ORX93"/>
      <c r="ORY93"/>
      <c r="ORZ93"/>
      <c r="OSA93"/>
      <c r="OSB93"/>
      <c r="OSC93"/>
      <c r="OSD93"/>
      <c r="OSE93"/>
      <c r="OSF93"/>
      <c r="OSG93"/>
      <c r="OSH93"/>
      <c r="OSI93"/>
      <c r="OSJ93"/>
      <c r="OSK93"/>
      <c r="OSL93"/>
      <c r="OSM93"/>
      <c r="OSN93"/>
      <c r="OSO93"/>
      <c r="OSP93"/>
      <c r="OSQ93"/>
      <c r="OSR93"/>
      <c r="OSS93"/>
      <c r="OST93"/>
      <c r="OSU93"/>
      <c r="OSV93"/>
      <c r="OSW93"/>
      <c r="OSX93"/>
      <c r="OSY93"/>
      <c r="OSZ93"/>
      <c r="OTA93"/>
      <c r="OTB93"/>
      <c r="OTC93"/>
      <c r="OTD93"/>
      <c r="OTE93"/>
      <c r="OTF93"/>
      <c r="OTG93"/>
      <c r="OTH93"/>
      <c r="OTI93"/>
      <c r="OTJ93"/>
      <c r="OTK93"/>
      <c r="OTL93"/>
      <c r="OTM93"/>
      <c r="OTN93"/>
      <c r="OTO93"/>
      <c r="OTP93"/>
      <c r="OTQ93"/>
      <c r="OTR93"/>
      <c r="OTS93"/>
      <c r="OTT93"/>
      <c r="OTU93"/>
      <c r="OTV93"/>
      <c r="OTW93"/>
      <c r="OTX93"/>
      <c r="OTY93"/>
      <c r="OTZ93"/>
      <c r="OUA93"/>
      <c r="OUB93"/>
      <c r="OUC93"/>
      <c r="OUD93"/>
      <c r="OUE93"/>
      <c r="OUF93"/>
      <c r="OUG93"/>
      <c r="OUH93"/>
      <c r="OUI93"/>
      <c r="OUJ93"/>
      <c r="OUK93"/>
      <c r="OUL93"/>
      <c r="OUM93"/>
      <c r="OUN93"/>
      <c r="OUO93"/>
      <c r="OUP93"/>
      <c r="OUQ93"/>
      <c r="OUR93"/>
      <c r="OUS93"/>
      <c r="OUT93"/>
      <c r="OUU93"/>
      <c r="OUV93"/>
      <c r="OUW93"/>
      <c r="OUX93"/>
      <c r="OUY93"/>
      <c r="OUZ93"/>
      <c r="OVA93"/>
      <c r="OVB93"/>
      <c r="OVC93"/>
      <c r="OVD93"/>
      <c r="OVE93"/>
      <c r="OVF93"/>
      <c r="OVG93"/>
      <c r="OVH93"/>
      <c r="OVI93"/>
      <c r="OVJ93"/>
      <c r="OVK93"/>
      <c r="OVL93"/>
      <c r="OVM93"/>
      <c r="OVN93"/>
      <c r="OVO93"/>
      <c r="OVP93"/>
      <c r="OVQ93"/>
      <c r="OVR93"/>
      <c r="OVS93"/>
      <c r="OVT93"/>
      <c r="OVU93"/>
      <c r="OVV93"/>
      <c r="OVW93"/>
      <c r="OVX93"/>
      <c r="OVY93"/>
      <c r="OVZ93"/>
      <c r="OWA93"/>
      <c r="OWB93"/>
      <c r="OWC93"/>
      <c r="OWD93"/>
      <c r="OWE93"/>
      <c r="OWF93"/>
      <c r="OWG93"/>
      <c r="OWH93"/>
      <c r="OWI93"/>
      <c r="OWJ93"/>
      <c r="OWK93"/>
      <c r="OWL93"/>
      <c r="OWM93"/>
      <c r="OWN93"/>
      <c r="OWO93"/>
      <c r="OWP93"/>
      <c r="OWQ93"/>
      <c r="OWR93"/>
      <c r="OWS93"/>
      <c r="OWT93"/>
      <c r="OWU93"/>
      <c r="OWV93"/>
      <c r="OWW93"/>
      <c r="OWX93"/>
      <c r="OWY93"/>
      <c r="OWZ93"/>
      <c r="OXA93"/>
      <c r="OXB93"/>
      <c r="OXC93"/>
      <c r="OXD93"/>
      <c r="OXE93"/>
      <c r="OXF93"/>
      <c r="OXG93"/>
      <c r="OXH93"/>
      <c r="OXI93"/>
      <c r="OXJ93"/>
      <c r="OXK93"/>
      <c r="OXL93"/>
      <c r="OXM93"/>
      <c r="OXN93"/>
      <c r="OXO93"/>
      <c r="OXP93"/>
      <c r="OXQ93"/>
      <c r="OXR93"/>
      <c r="OXS93"/>
      <c r="OXT93"/>
      <c r="OXU93"/>
      <c r="OXV93"/>
      <c r="OXW93"/>
      <c r="OXX93"/>
      <c r="OXY93"/>
      <c r="OXZ93"/>
      <c r="OYA93"/>
      <c r="OYB93"/>
      <c r="OYC93"/>
      <c r="OYD93"/>
      <c r="OYE93"/>
      <c r="OYF93"/>
      <c r="OYG93"/>
      <c r="OYH93"/>
      <c r="OYI93"/>
      <c r="OYJ93"/>
      <c r="OYK93"/>
      <c r="OYL93"/>
      <c r="OYM93"/>
      <c r="OYN93"/>
      <c r="OYO93"/>
      <c r="OYP93"/>
      <c r="OYQ93"/>
      <c r="OYR93"/>
      <c r="OYS93"/>
      <c r="OYT93"/>
      <c r="OYU93"/>
      <c r="OYV93"/>
      <c r="OYW93"/>
      <c r="OYX93"/>
      <c r="OYY93"/>
      <c r="OYZ93"/>
      <c r="OZA93"/>
      <c r="OZB93"/>
      <c r="OZC93"/>
      <c r="OZD93"/>
      <c r="OZE93"/>
      <c r="OZF93"/>
      <c r="OZG93"/>
      <c r="OZH93"/>
      <c r="OZI93"/>
      <c r="OZJ93"/>
      <c r="OZK93"/>
      <c r="OZL93"/>
      <c r="OZM93"/>
      <c r="OZN93"/>
      <c r="OZO93"/>
      <c r="OZP93"/>
      <c r="OZQ93"/>
      <c r="OZR93"/>
      <c r="OZS93"/>
      <c r="OZT93"/>
      <c r="OZU93"/>
      <c r="OZV93"/>
      <c r="OZW93"/>
      <c r="OZX93"/>
      <c r="OZY93"/>
      <c r="OZZ93"/>
      <c r="PAA93"/>
      <c r="PAB93"/>
      <c r="PAC93"/>
      <c r="PAD93"/>
      <c r="PAE93"/>
      <c r="PAF93"/>
      <c r="PAG93"/>
      <c r="PAH93"/>
      <c r="PAI93"/>
      <c r="PAJ93"/>
      <c r="PAK93"/>
      <c r="PAL93"/>
      <c r="PAM93"/>
      <c r="PAN93"/>
      <c r="PAO93"/>
      <c r="PAP93"/>
      <c r="PAQ93"/>
      <c r="PAR93"/>
      <c r="PAS93"/>
      <c r="PAT93"/>
      <c r="PAU93"/>
      <c r="PAV93"/>
      <c r="PAW93"/>
      <c r="PAX93"/>
      <c r="PAY93"/>
      <c r="PAZ93"/>
      <c r="PBA93"/>
      <c r="PBB93"/>
      <c r="PBC93"/>
      <c r="PBD93"/>
      <c r="PBE93"/>
      <c r="PBF93"/>
      <c r="PBG93"/>
      <c r="PBH93"/>
      <c r="PBI93"/>
      <c r="PBJ93"/>
      <c r="PBK93"/>
      <c r="PBL93"/>
      <c r="PBM93"/>
      <c r="PBN93"/>
      <c r="PBO93"/>
      <c r="PBP93"/>
      <c r="PBQ93"/>
      <c r="PBR93"/>
      <c r="PBS93"/>
      <c r="PBT93"/>
      <c r="PBU93"/>
      <c r="PBV93"/>
      <c r="PBW93"/>
      <c r="PBX93"/>
      <c r="PBY93"/>
      <c r="PBZ93"/>
      <c r="PCA93"/>
      <c r="PCB93"/>
      <c r="PCC93"/>
      <c r="PCD93"/>
      <c r="PCE93"/>
      <c r="PCF93"/>
      <c r="PCG93"/>
      <c r="PCH93"/>
      <c r="PCI93"/>
      <c r="PCJ93"/>
      <c r="PCK93"/>
      <c r="PCL93"/>
      <c r="PCM93"/>
      <c r="PCN93"/>
      <c r="PCO93"/>
      <c r="PCP93"/>
      <c r="PCQ93"/>
      <c r="PCR93"/>
      <c r="PCS93"/>
      <c r="PCT93"/>
      <c r="PCU93"/>
      <c r="PCV93"/>
      <c r="PCW93"/>
      <c r="PCX93"/>
      <c r="PCY93"/>
      <c r="PCZ93"/>
      <c r="PDA93"/>
      <c r="PDB93"/>
      <c r="PDC93"/>
      <c r="PDD93"/>
      <c r="PDE93"/>
      <c r="PDF93"/>
      <c r="PDG93"/>
      <c r="PDH93"/>
      <c r="PDI93"/>
      <c r="PDJ93"/>
      <c r="PDK93"/>
      <c r="PDL93"/>
      <c r="PDM93"/>
      <c r="PDN93"/>
      <c r="PDO93"/>
      <c r="PDP93"/>
      <c r="PDQ93"/>
      <c r="PDR93"/>
      <c r="PDS93"/>
      <c r="PDT93"/>
      <c r="PDU93"/>
      <c r="PDV93"/>
      <c r="PDW93"/>
      <c r="PDX93"/>
      <c r="PDY93"/>
      <c r="PDZ93"/>
      <c r="PEA93"/>
      <c r="PEB93"/>
      <c r="PEC93"/>
      <c r="PED93"/>
      <c r="PEE93"/>
      <c r="PEF93"/>
      <c r="PEG93"/>
      <c r="PEH93"/>
      <c r="PEI93"/>
      <c r="PEJ93"/>
      <c r="PEK93"/>
      <c r="PEL93"/>
      <c r="PEM93"/>
      <c r="PEN93"/>
      <c r="PEO93"/>
      <c r="PEP93"/>
      <c r="PEQ93"/>
      <c r="PER93"/>
      <c r="PES93"/>
      <c r="PET93"/>
      <c r="PEU93"/>
      <c r="PEV93"/>
      <c r="PEW93"/>
      <c r="PEX93"/>
      <c r="PEY93"/>
      <c r="PEZ93"/>
      <c r="PFA93"/>
      <c r="PFB93"/>
      <c r="PFC93"/>
      <c r="PFD93"/>
      <c r="PFE93"/>
      <c r="PFF93"/>
      <c r="PFG93"/>
      <c r="PFH93"/>
      <c r="PFI93"/>
      <c r="PFJ93"/>
      <c r="PFK93"/>
      <c r="PFL93"/>
      <c r="PFM93"/>
      <c r="PFN93"/>
      <c r="PFO93"/>
      <c r="PFP93"/>
      <c r="PFQ93"/>
      <c r="PFR93"/>
      <c r="PFS93"/>
      <c r="PFT93"/>
      <c r="PFU93"/>
      <c r="PFV93"/>
      <c r="PFW93"/>
      <c r="PFX93"/>
      <c r="PFY93"/>
      <c r="PFZ93"/>
      <c r="PGA93"/>
      <c r="PGB93"/>
      <c r="PGC93"/>
      <c r="PGD93"/>
      <c r="PGE93"/>
      <c r="PGF93"/>
      <c r="PGG93"/>
      <c r="PGH93"/>
      <c r="PGI93"/>
      <c r="PGJ93"/>
      <c r="PGK93"/>
      <c r="PGL93"/>
      <c r="PGM93"/>
      <c r="PGN93"/>
      <c r="PGO93"/>
      <c r="PGP93"/>
      <c r="PGQ93"/>
      <c r="PGR93"/>
      <c r="PGS93"/>
      <c r="PGT93"/>
      <c r="PGU93"/>
      <c r="PGV93"/>
      <c r="PGW93"/>
      <c r="PGX93"/>
      <c r="PGY93"/>
      <c r="PGZ93"/>
      <c r="PHA93"/>
      <c r="PHB93"/>
      <c r="PHC93"/>
      <c r="PHD93"/>
      <c r="PHE93"/>
      <c r="PHF93"/>
      <c r="PHG93"/>
      <c r="PHH93"/>
      <c r="PHI93"/>
      <c r="PHJ93"/>
      <c r="PHK93"/>
      <c r="PHL93"/>
      <c r="PHM93"/>
      <c r="PHN93"/>
      <c r="PHO93"/>
      <c r="PHP93"/>
      <c r="PHQ93"/>
      <c r="PHR93"/>
      <c r="PHS93"/>
      <c r="PHT93"/>
      <c r="PHU93"/>
      <c r="PHV93"/>
      <c r="PHW93"/>
      <c r="PHX93"/>
      <c r="PHY93"/>
      <c r="PHZ93"/>
      <c r="PIA93"/>
      <c r="PIB93"/>
      <c r="PIC93"/>
      <c r="PID93"/>
      <c r="PIE93"/>
      <c r="PIF93"/>
      <c r="PIG93"/>
      <c r="PIH93"/>
      <c r="PII93"/>
      <c r="PIJ93"/>
      <c r="PIK93"/>
      <c r="PIL93"/>
      <c r="PIM93"/>
      <c r="PIN93"/>
      <c r="PIO93"/>
      <c r="PIP93"/>
      <c r="PIQ93"/>
      <c r="PIR93"/>
      <c r="PIS93"/>
      <c r="PIT93"/>
      <c r="PIU93"/>
      <c r="PIV93"/>
      <c r="PIW93"/>
      <c r="PIX93"/>
      <c r="PIY93"/>
      <c r="PIZ93"/>
      <c r="PJA93"/>
      <c r="PJB93"/>
      <c r="PJC93"/>
      <c r="PJD93"/>
      <c r="PJE93"/>
      <c r="PJF93"/>
      <c r="PJG93"/>
      <c r="PJH93"/>
      <c r="PJI93"/>
      <c r="PJJ93"/>
      <c r="PJK93"/>
      <c r="PJL93"/>
      <c r="PJM93"/>
      <c r="PJN93"/>
      <c r="PJO93"/>
      <c r="PJP93"/>
      <c r="PJQ93"/>
      <c r="PJR93"/>
      <c r="PJS93"/>
      <c r="PJT93"/>
      <c r="PJU93"/>
      <c r="PJV93"/>
      <c r="PJW93"/>
      <c r="PJX93"/>
      <c r="PJY93"/>
      <c r="PJZ93"/>
      <c r="PKA93"/>
      <c r="PKB93"/>
      <c r="PKC93"/>
      <c r="PKD93"/>
      <c r="PKE93"/>
      <c r="PKF93"/>
      <c r="PKG93"/>
      <c r="PKH93"/>
      <c r="PKI93"/>
      <c r="PKJ93"/>
      <c r="PKK93"/>
      <c r="PKL93"/>
      <c r="PKM93"/>
      <c r="PKN93"/>
      <c r="PKO93"/>
      <c r="PKP93"/>
      <c r="PKQ93"/>
      <c r="PKR93"/>
      <c r="PKS93"/>
      <c r="PKT93"/>
      <c r="PKU93"/>
      <c r="PKV93"/>
      <c r="PKW93"/>
      <c r="PKX93"/>
      <c r="PKY93"/>
      <c r="PKZ93"/>
      <c r="PLA93"/>
      <c r="PLB93"/>
      <c r="PLC93"/>
      <c r="PLD93"/>
      <c r="PLE93"/>
      <c r="PLF93"/>
      <c r="PLG93"/>
      <c r="PLH93"/>
      <c r="PLI93"/>
      <c r="PLJ93"/>
      <c r="PLK93"/>
      <c r="PLL93"/>
      <c r="PLM93"/>
      <c r="PLN93"/>
      <c r="PLO93"/>
      <c r="PLP93"/>
      <c r="PLQ93"/>
      <c r="PLR93"/>
      <c r="PLS93"/>
      <c r="PLT93"/>
      <c r="PLU93"/>
      <c r="PLV93"/>
      <c r="PLW93"/>
      <c r="PLX93"/>
      <c r="PLY93"/>
      <c r="PLZ93"/>
      <c r="PMA93"/>
      <c r="PMB93"/>
      <c r="PMC93"/>
      <c r="PMD93"/>
      <c r="PME93"/>
      <c r="PMF93"/>
      <c r="PMG93"/>
      <c r="PMH93"/>
      <c r="PMI93"/>
      <c r="PMJ93"/>
      <c r="PMK93"/>
      <c r="PML93"/>
      <c r="PMM93"/>
      <c r="PMN93"/>
      <c r="PMO93"/>
      <c r="PMP93"/>
      <c r="PMQ93"/>
      <c r="PMR93"/>
      <c r="PMS93"/>
      <c r="PMT93"/>
      <c r="PMU93"/>
      <c r="PMV93"/>
      <c r="PMW93"/>
      <c r="PMX93"/>
      <c r="PMY93"/>
      <c r="PMZ93"/>
      <c r="PNA93"/>
      <c r="PNB93"/>
      <c r="PNC93"/>
      <c r="PND93"/>
      <c r="PNE93"/>
      <c r="PNF93"/>
      <c r="PNG93"/>
      <c r="PNH93"/>
      <c r="PNI93"/>
      <c r="PNJ93"/>
      <c r="PNK93"/>
      <c r="PNL93"/>
      <c r="PNM93"/>
      <c r="PNN93"/>
      <c r="PNO93"/>
      <c r="PNP93"/>
      <c r="PNQ93"/>
      <c r="PNR93"/>
      <c r="PNS93"/>
      <c r="PNT93"/>
      <c r="PNU93"/>
      <c r="PNV93"/>
      <c r="PNW93"/>
      <c r="PNX93"/>
      <c r="PNY93"/>
      <c r="PNZ93"/>
      <c r="POA93"/>
      <c r="POB93"/>
      <c r="POC93"/>
      <c r="POD93"/>
      <c r="POE93"/>
      <c r="POF93"/>
      <c r="POG93"/>
      <c r="POH93"/>
      <c r="POI93"/>
      <c r="POJ93"/>
      <c r="POK93"/>
      <c r="POL93"/>
      <c r="POM93"/>
      <c r="PON93"/>
      <c r="POO93"/>
      <c r="POP93"/>
      <c r="POQ93"/>
      <c r="POR93"/>
      <c r="POS93"/>
      <c r="POT93"/>
      <c r="POU93"/>
      <c r="POV93"/>
      <c r="POW93"/>
      <c r="POX93"/>
      <c r="POY93"/>
      <c r="POZ93"/>
      <c r="PPA93"/>
      <c r="PPB93"/>
      <c r="PPC93"/>
      <c r="PPD93"/>
      <c r="PPE93"/>
      <c r="PPF93"/>
      <c r="PPG93"/>
      <c r="PPH93"/>
      <c r="PPI93"/>
      <c r="PPJ93"/>
      <c r="PPK93"/>
      <c r="PPL93"/>
      <c r="PPM93"/>
      <c r="PPN93"/>
      <c r="PPO93"/>
      <c r="PPP93"/>
      <c r="PPQ93"/>
      <c r="PPR93"/>
      <c r="PPS93"/>
      <c r="PPT93"/>
      <c r="PPU93"/>
      <c r="PPV93"/>
      <c r="PPW93"/>
      <c r="PPX93"/>
      <c r="PPY93"/>
      <c r="PPZ93"/>
      <c r="PQA93"/>
      <c r="PQB93"/>
      <c r="PQC93"/>
      <c r="PQD93"/>
      <c r="PQE93"/>
      <c r="PQF93"/>
      <c r="PQG93"/>
      <c r="PQH93"/>
      <c r="PQI93"/>
      <c r="PQJ93"/>
      <c r="PQK93"/>
      <c r="PQL93"/>
      <c r="PQM93"/>
      <c r="PQN93"/>
      <c r="PQO93"/>
      <c r="PQP93"/>
      <c r="PQQ93"/>
      <c r="PQR93"/>
      <c r="PQS93"/>
      <c r="PQT93"/>
      <c r="PQU93"/>
      <c r="PQV93"/>
      <c r="PQW93"/>
      <c r="PQX93"/>
      <c r="PQY93"/>
      <c r="PQZ93"/>
      <c r="PRA93"/>
      <c r="PRB93"/>
      <c r="PRC93"/>
      <c r="PRD93"/>
      <c r="PRE93"/>
      <c r="PRF93"/>
      <c r="PRG93"/>
      <c r="PRH93"/>
      <c r="PRI93"/>
      <c r="PRJ93"/>
      <c r="PRK93"/>
      <c r="PRL93"/>
      <c r="PRM93"/>
      <c r="PRN93"/>
      <c r="PRO93"/>
      <c r="PRP93"/>
      <c r="PRQ93"/>
      <c r="PRR93"/>
      <c r="PRS93"/>
      <c r="PRT93"/>
      <c r="PRU93"/>
      <c r="PRV93"/>
      <c r="PRW93"/>
      <c r="PRX93"/>
      <c r="PRY93"/>
      <c r="PRZ93"/>
      <c r="PSA93"/>
      <c r="PSB93"/>
      <c r="PSC93"/>
      <c r="PSD93"/>
      <c r="PSE93"/>
      <c r="PSF93"/>
      <c r="PSG93"/>
      <c r="PSH93"/>
      <c r="PSI93"/>
      <c r="PSJ93"/>
      <c r="PSK93"/>
      <c r="PSL93"/>
      <c r="PSM93"/>
      <c r="PSN93"/>
      <c r="PSO93"/>
      <c r="PSP93"/>
      <c r="PSQ93"/>
      <c r="PSR93"/>
      <c r="PSS93"/>
      <c r="PST93"/>
      <c r="PSU93"/>
      <c r="PSV93"/>
      <c r="PSW93"/>
      <c r="PSX93"/>
      <c r="PSY93"/>
      <c r="PSZ93"/>
      <c r="PTA93"/>
      <c r="PTB93"/>
      <c r="PTC93"/>
      <c r="PTD93"/>
      <c r="PTE93"/>
      <c r="PTF93"/>
      <c r="PTG93"/>
      <c r="PTH93"/>
      <c r="PTI93"/>
      <c r="PTJ93"/>
      <c r="PTK93"/>
      <c r="PTL93"/>
      <c r="PTM93"/>
      <c r="PTN93"/>
      <c r="PTO93"/>
      <c r="PTP93"/>
      <c r="PTQ93"/>
      <c r="PTR93"/>
      <c r="PTS93"/>
      <c r="PTT93"/>
      <c r="PTU93"/>
      <c r="PTV93"/>
      <c r="PTW93"/>
      <c r="PTX93"/>
      <c r="PTY93"/>
      <c r="PTZ93"/>
      <c r="PUA93"/>
      <c r="PUB93"/>
      <c r="PUC93"/>
      <c r="PUD93"/>
      <c r="PUE93"/>
      <c r="PUF93"/>
      <c r="PUG93"/>
      <c r="PUH93"/>
      <c r="PUI93"/>
      <c r="PUJ93"/>
      <c r="PUK93"/>
      <c r="PUL93"/>
      <c r="PUM93"/>
      <c r="PUN93"/>
      <c r="PUO93"/>
      <c r="PUP93"/>
      <c r="PUQ93"/>
      <c r="PUR93"/>
      <c r="PUS93"/>
      <c r="PUT93"/>
      <c r="PUU93"/>
      <c r="PUV93"/>
      <c r="PUW93"/>
      <c r="PUX93"/>
      <c r="PUY93"/>
      <c r="PUZ93"/>
      <c r="PVA93"/>
      <c r="PVB93"/>
      <c r="PVC93"/>
      <c r="PVD93"/>
      <c r="PVE93"/>
      <c r="PVF93"/>
      <c r="PVG93"/>
      <c r="PVH93"/>
      <c r="PVI93"/>
      <c r="PVJ93"/>
      <c r="PVK93"/>
      <c r="PVL93"/>
      <c r="PVM93"/>
      <c r="PVN93"/>
      <c r="PVO93"/>
      <c r="PVP93"/>
      <c r="PVQ93"/>
      <c r="PVR93"/>
      <c r="PVS93"/>
      <c r="PVT93"/>
      <c r="PVU93"/>
      <c r="PVV93"/>
      <c r="PVW93"/>
      <c r="PVX93"/>
      <c r="PVY93"/>
      <c r="PVZ93"/>
      <c r="PWA93"/>
      <c r="PWB93"/>
      <c r="PWC93"/>
      <c r="PWD93"/>
      <c r="PWE93"/>
      <c r="PWF93"/>
      <c r="PWG93"/>
      <c r="PWH93"/>
      <c r="PWI93"/>
      <c r="PWJ93"/>
      <c r="PWK93"/>
      <c r="PWL93"/>
      <c r="PWM93"/>
      <c r="PWN93"/>
      <c r="PWO93"/>
      <c r="PWP93"/>
      <c r="PWQ93"/>
      <c r="PWR93"/>
      <c r="PWS93"/>
      <c r="PWT93"/>
      <c r="PWU93"/>
      <c r="PWV93"/>
      <c r="PWW93"/>
      <c r="PWX93"/>
      <c r="PWY93"/>
      <c r="PWZ93"/>
      <c r="PXA93"/>
      <c r="PXB93"/>
      <c r="PXC93"/>
      <c r="PXD93"/>
      <c r="PXE93"/>
      <c r="PXF93"/>
      <c r="PXG93"/>
      <c r="PXH93"/>
      <c r="PXI93"/>
      <c r="PXJ93"/>
      <c r="PXK93"/>
      <c r="PXL93"/>
      <c r="PXM93"/>
      <c r="PXN93"/>
      <c r="PXO93"/>
      <c r="PXP93"/>
      <c r="PXQ93"/>
      <c r="PXR93"/>
      <c r="PXS93"/>
      <c r="PXT93"/>
      <c r="PXU93"/>
      <c r="PXV93"/>
      <c r="PXW93"/>
      <c r="PXX93"/>
      <c r="PXY93"/>
      <c r="PXZ93"/>
      <c r="PYA93"/>
      <c r="PYB93"/>
      <c r="PYC93"/>
      <c r="PYD93"/>
      <c r="PYE93"/>
      <c r="PYF93"/>
      <c r="PYG93"/>
      <c r="PYH93"/>
      <c r="PYI93"/>
      <c r="PYJ93"/>
      <c r="PYK93"/>
      <c r="PYL93"/>
      <c r="PYM93"/>
      <c r="PYN93"/>
      <c r="PYO93"/>
      <c r="PYP93"/>
      <c r="PYQ93"/>
      <c r="PYR93"/>
      <c r="PYS93"/>
      <c r="PYT93"/>
      <c r="PYU93"/>
      <c r="PYV93"/>
      <c r="PYW93"/>
      <c r="PYX93"/>
      <c r="PYY93"/>
      <c r="PYZ93"/>
      <c r="PZA93"/>
      <c r="PZB93"/>
      <c r="PZC93"/>
      <c r="PZD93"/>
      <c r="PZE93"/>
      <c r="PZF93"/>
      <c r="PZG93"/>
      <c r="PZH93"/>
      <c r="PZI93"/>
      <c r="PZJ93"/>
      <c r="PZK93"/>
      <c r="PZL93"/>
      <c r="PZM93"/>
      <c r="PZN93"/>
      <c r="PZO93"/>
      <c r="PZP93"/>
      <c r="PZQ93"/>
      <c r="PZR93"/>
      <c r="PZS93"/>
      <c r="PZT93"/>
      <c r="PZU93"/>
      <c r="PZV93"/>
      <c r="PZW93"/>
      <c r="PZX93"/>
      <c r="PZY93"/>
      <c r="PZZ93"/>
      <c r="QAA93"/>
      <c r="QAB93"/>
      <c r="QAC93"/>
      <c r="QAD93"/>
      <c r="QAE93"/>
      <c r="QAF93"/>
      <c r="QAG93"/>
      <c r="QAH93"/>
      <c r="QAI93"/>
      <c r="QAJ93"/>
      <c r="QAK93"/>
      <c r="QAL93"/>
      <c r="QAM93"/>
      <c r="QAN93"/>
      <c r="QAO93"/>
      <c r="QAP93"/>
      <c r="QAQ93"/>
      <c r="QAR93"/>
      <c r="QAS93"/>
      <c r="QAT93"/>
      <c r="QAU93"/>
      <c r="QAV93"/>
      <c r="QAW93"/>
      <c r="QAX93"/>
      <c r="QAY93"/>
      <c r="QAZ93"/>
      <c r="QBA93"/>
      <c r="QBB93"/>
      <c r="QBC93"/>
      <c r="QBD93"/>
      <c r="QBE93"/>
      <c r="QBF93"/>
      <c r="QBG93"/>
      <c r="QBH93"/>
      <c r="QBI93"/>
      <c r="QBJ93"/>
      <c r="QBK93"/>
      <c r="QBL93"/>
      <c r="QBM93"/>
      <c r="QBN93"/>
      <c r="QBO93"/>
      <c r="QBP93"/>
      <c r="QBQ93"/>
      <c r="QBR93"/>
      <c r="QBS93"/>
      <c r="QBT93"/>
      <c r="QBU93"/>
      <c r="QBV93"/>
      <c r="QBW93"/>
      <c r="QBX93"/>
      <c r="QBY93"/>
      <c r="QBZ93"/>
      <c r="QCA93"/>
      <c r="QCB93"/>
      <c r="QCC93"/>
      <c r="QCD93"/>
      <c r="QCE93"/>
      <c r="QCF93"/>
      <c r="QCG93"/>
      <c r="QCH93"/>
      <c r="QCI93"/>
      <c r="QCJ93"/>
      <c r="QCK93"/>
      <c r="QCL93"/>
      <c r="QCM93"/>
      <c r="QCN93"/>
      <c r="QCO93"/>
      <c r="QCP93"/>
      <c r="QCQ93"/>
      <c r="QCR93"/>
      <c r="QCS93"/>
      <c r="QCT93"/>
      <c r="QCU93"/>
      <c r="QCV93"/>
      <c r="QCW93"/>
      <c r="QCX93"/>
      <c r="QCY93"/>
      <c r="QCZ93"/>
      <c r="QDA93"/>
      <c r="QDB93"/>
      <c r="QDC93"/>
      <c r="QDD93"/>
      <c r="QDE93"/>
      <c r="QDF93"/>
      <c r="QDG93"/>
      <c r="QDH93"/>
      <c r="QDI93"/>
      <c r="QDJ93"/>
      <c r="QDK93"/>
      <c r="QDL93"/>
      <c r="QDM93"/>
      <c r="QDN93"/>
      <c r="QDO93"/>
      <c r="QDP93"/>
      <c r="QDQ93"/>
      <c r="QDR93"/>
      <c r="QDS93"/>
      <c r="QDT93"/>
      <c r="QDU93"/>
      <c r="QDV93"/>
      <c r="QDW93"/>
      <c r="QDX93"/>
      <c r="QDY93"/>
      <c r="QDZ93"/>
      <c r="QEA93"/>
      <c r="QEB93"/>
      <c r="QEC93"/>
      <c r="QED93"/>
      <c r="QEE93"/>
      <c r="QEF93"/>
      <c r="QEG93"/>
      <c r="QEH93"/>
      <c r="QEI93"/>
      <c r="QEJ93"/>
      <c r="QEK93"/>
      <c r="QEL93"/>
      <c r="QEM93"/>
      <c r="QEN93"/>
      <c r="QEO93"/>
      <c r="QEP93"/>
      <c r="QEQ93"/>
      <c r="QER93"/>
      <c r="QES93"/>
      <c r="QET93"/>
      <c r="QEU93"/>
      <c r="QEV93"/>
      <c r="QEW93"/>
      <c r="QEX93"/>
      <c r="QEY93"/>
      <c r="QEZ93"/>
      <c r="QFA93"/>
      <c r="QFB93"/>
      <c r="QFC93"/>
      <c r="QFD93"/>
      <c r="QFE93"/>
      <c r="QFF93"/>
      <c r="QFG93"/>
      <c r="QFH93"/>
      <c r="QFI93"/>
      <c r="QFJ93"/>
      <c r="QFK93"/>
      <c r="QFL93"/>
      <c r="QFM93"/>
      <c r="QFN93"/>
      <c r="QFO93"/>
      <c r="QFP93"/>
      <c r="QFQ93"/>
      <c r="QFR93"/>
      <c r="QFS93"/>
      <c r="QFT93"/>
      <c r="QFU93"/>
      <c r="QFV93"/>
      <c r="QFW93"/>
      <c r="QFX93"/>
      <c r="QFY93"/>
      <c r="QFZ93"/>
      <c r="QGA93"/>
      <c r="QGB93"/>
      <c r="QGC93"/>
      <c r="QGD93"/>
      <c r="QGE93"/>
      <c r="QGF93"/>
      <c r="QGG93"/>
      <c r="QGH93"/>
      <c r="QGI93"/>
      <c r="QGJ93"/>
      <c r="QGK93"/>
      <c r="QGL93"/>
      <c r="QGM93"/>
      <c r="QGN93"/>
      <c r="QGO93"/>
      <c r="QGP93"/>
      <c r="QGQ93"/>
      <c r="QGR93"/>
      <c r="QGS93"/>
      <c r="QGT93"/>
      <c r="QGU93"/>
      <c r="QGV93"/>
      <c r="QGW93"/>
      <c r="QGX93"/>
      <c r="QGY93"/>
      <c r="QGZ93"/>
      <c r="QHA93"/>
      <c r="QHB93"/>
      <c r="QHC93"/>
      <c r="QHD93"/>
      <c r="QHE93"/>
      <c r="QHF93"/>
      <c r="QHG93"/>
      <c r="QHH93"/>
      <c r="QHI93"/>
      <c r="QHJ93"/>
      <c r="QHK93"/>
      <c r="QHL93"/>
      <c r="QHM93"/>
      <c r="QHN93"/>
      <c r="QHO93"/>
      <c r="QHP93"/>
      <c r="QHQ93"/>
      <c r="QHR93"/>
      <c r="QHS93"/>
      <c r="QHT93"/>
      <c r="QHU93"/>
      <c r="QHV93"/>
      <c r="QHW93"/>
      <c r="QHX93"/>
      <c r="QHY93"/>
      <c r="QHZ93"/>
      <c r="QIA93"/>
      <c r="QIB93"/>
      <c r="QIC93"/>
      <c r="QID93"/>
      <c r="QIE93"/>
      <c r="QIF93"/>
      <c r="QIG93"/>
      <c r="QIH93"/>
      <c r="QII93"/>
      <c r="QIJ93"/>
      <c r="QIK93"/>
      <c r="QIL93"/>
      <c r="QIM93"/>
      <c r="QIN93"/>
      <c r="QIO93"/>
      <c r="QIP93"/>
      <c r="QIQ93"/>
      <c r="QIR93"/>
      <c r="QIS93"/>
      <c r="QIT93"/>
      <c r="QIU93"/>
      <c r="QIV93"/>
      <c r="QIW93"/>
      <c r="QIX93"/>
      <c r="QIY93"/>
      <c r="QIZ93"/>
      <c r="QJA93"/>
      <c r="QJB93"/>
      <c r="QJC93"/>
      <c r="QJD93"/>
      <c r="QJE93"/>
      <c r="QJF93"/>
      <c r="QJG93"/>
      <c r="QJH93"/>
      <c r="QJI93"/>
      <c r="QJJ93"/>
      <c r="QJK93"/>
      <c r="QJL93"/>
      <c r="QJM93"/>
      <c r="QJN93"/>
      <c r="QJO93"/>
      <c r="QJP93"/>
      <c r="QJQ93"/>
      <c r="QJR93"/>
      <c r="QJS93"/>
      <c r="QJT93"/>
      <c r="QJU93"/>
      <c r="QJV93"/>
      <c r="QJW93"/>
      <c r="QJX93"/>
      <c r="QJY93"/>
      <c r="QJZ93"/>
      <c r="QKA93"/>
      <c r="QKB93"/>
      <c r="QKC93"/>
      <c r="QKD93"/>
      <c r="QKE93"/>
      <c r="QKF93"/>
      <c r="QKG93"/>
      <c r="QKH93"/>
      <c r="QKI93"/>
      <c r="QKJ93"/>
      <c r="QKK93"/>
      <c r="QKL93"/>
      <c r="QKM93"/>
      <c r="QKN93"/>
      <c r="QKO93"/>
      <c r="QKP93"/>
      <c r="QKQ93"/>
      <c r="QKR93"/>
      <c r="QKS93"/>
      <c r="QKT93"/>
      <c r="QKU93"/>
      <c r="QKV93"/>
      <c r="QKW93"/>
      <c r="QKX93"/>
      <c r="QKY93"/>
      <c r="QKZ93"/>
      <c r="QLA93"/>
      <c r="QLB93"/>
      <c r="QLC93"/>
      <c r="QLD93"/>
      <c r="QLE93"/>
      <c r="QLF93"/>
      <c r="QLG93"/>
      <c r="QLH93"/>
      <c r="QLI93"/>
      <c r="QLJ93"/>
      <c r="QLK93"/>
      <c r="QLL93"/>
      <c r="QLM93"/>
      <c r="QLN93"/>
      <c r="QLO93"/>
      <c r="QLP93"/>
      <c r="QLQ93"/>
      <c r="QLR93"/>
      <c r="QLS93"/>
      <c r="QLT93"/>
      <c r="QLU93"/>
      <c r="QLV93"/>
      <c r="QLW93"/>
      <c r="QLX93"/>
      <c r="QLY93"/>
      <c r="QLZ93"/>
      <c r="QMA93"/>
      <c r="QMB93"/>
      <c r="QMC93"/>
      <c r="QMD93"/>
      <c r="QME93"/>
      <c r="QMF93"/>
      <c r="QMG93"/>
      <c r="QMH93"/>
      <c r="QMI93"/>
      <c r="QMJ93"/>
      <c r="QMK93"/>
      <c r="QML93"/>
      <c r="QMM93"/>
      <c r="QMN93"/>
      <c r="QMO93"/>
      <c r="QMP93"/>
      <c r="QMQ93"/>
      <c r="QMR93"/>
      <c r="QMS93"/>
      <c r="QMT93"/>
      <c r="QMU93"/>
      <c r="QMV93"/>
      <c r="QMW93"/>
      <c r="QMX93"/>
      <c r="QMY93"/>
      <c r="QMZ93"/>
      <c r="QNA93"/>
      <c r="QNB93"/>
      <c r="QNC93"/>
      <c r="QND93"/>
      <c r="QNE93"/>
      <c r="QNF93"/>
      <c r="QNG93"/>
      <c r="QNH93"/>
      <c r="QNI93"/>
      <c r="QNJ93"/>
      <c r="QNK93"/>
      <c r="QNL93"/>
      <c r="QNM93"/>
      <c r="QNN93"/>
      <c r="QNO93"/>
      <c r="QNP93"/>
      <c r="QNQ93"/>
      <c r="QNR93"/>
      <c r="QNS93"/>
      <c r="QNT93"/>
      <c r="QNU93"/>
      <c r="QNV93"/>
      <c r="QNW93"/>
      <c r="QNX93"/>
      <c r="QNY93"/>
      <c r="QNZ93"/>
      <c r="QOA93"/>
      <c r="QOB93"/>
      <c r="QOC93"/>
      <c r="QOD93"/>
      <c r="QOE93"/>
      <c r="QOF93"/>
      <c r="QOG93"/>
      <c r="QOH93"/>
      <c r="QOI93"/>
      <c r="QOJ93"/>
      <c r="QOK93"/>
      <c r="QOL93"/>
      <c r="QOM93"/>
      <c r="QON93"/>
      <c r="QOO93"/>
      <c r="QOP93"/>
      <c r="QOQ93"/>
      <c r="QOR93"/>
      <c r="QOS93"/>
      <c r="QOT93"/>
      <c r="QOU93"/>
      <c r="QOV93"/>
      <c r="QOW93"/>
      <c r="QOX93"/>
      <c r="QOY93"/>
      <c r="QOZ93"/>
      <c r="QPA93"/>
      <c r="QPB93"/>
      <c r="QPC93"/>
      <c r="QPD93"/>
      <c r="QPE93"/>
      <c r="QPF93"/>
      <c r="QPG93"/>
      <c r="QPH93"/>
      <c r="QPI93"/>
      <c r="QPJ93"/>
      <c r="QPK93"/>
      <c r="QPL93"/>
      <c r="QPM93"/>
      <c r="QPN93"/>
      <c r="QPO93"/>
      <c r="QPP93"/>
      <c r="QPQ93"/>
      <c r="QPR93"/>
      <c r="QPS93"/>
      <c r="QPT93"/>
      <c r="QPU93"/>
      <c r="QPV93"/>
      <c r="QPW93"/>
      <c r="QPX93"/>
      <c r="QPY93"/>
      <c r="QPZ93"/>
      <c r="QQA93"/>
      <c r="QQB93"/>
      <c r="QQC93"/>
      <c r="QQD93"/>
      <c r="QQE93"/>
      <c r="QQF93"/>
      <c r="QQG93"/>
      <c r="QQH93"/>
      <c r="QQI93"/>
      <c r="QQJ93"/>
      <c r="QQK93"/>
      <c r="QQL93"/>
      <c r="QQM93"/>
      <c r="QQN93"/>
      <c r="QQO93"/>
      <c r="QQP93"/>
      <c r="QQQ93"/>
      <c r="QQR93"/>
      <c r="QQS93"/>
      <c r="QQT93"/>
      <c r="QQU93"/>
      <c r="QQV93"/>
      <c r="QQW93"/>
      <c r="QQX93"/>
      <c r="QQY93"/>
      <c r="QQZ93"/>
      <c r="QRA93"/>
      <c r="QRB93"/>
      <c r="QRC93"/>
      <c r="QRD93"/>
      <c r="QRE93"/>
      <c r="QRF93"/>
      <c r="QRG93"/>
      <c r="QRH93"/>
      <c r="QRI93"/>
      <c r="QRJ93"/>
      <c r="QRK93"/>
      <c r="QRL93"/>
      <c r="QRM93"/>
      <c r="QRN93"/>
      <c r="QRO93"/>
      <c r="QRP93"/>
      <c r="QRQ93"/>
      <c r="QRR93"/>
      <c r="QRS93"/>
      <c r="QRT93"/>
      <c r="QRU93"/>
      <c r="QRV93"/>
      <c r="QRW93"/>
      <c r="QRX93"/>
      <c r="QRY93"/>
      <c r="QRZ93"/>
      <c r="QSA93"/>
      <c r="QSB93"/>
      <c r="QSC93"/>
      <c r="QSD93"/>
      <c r="QSE93"/>
      <c r="QSF93"/>
      <c r="QSG93"/>
      <c r="QSH93"/>
      <c r="QSI93"/>
      <c r="QSJ93"/>
      <c r="QSK93"/>
      <c r="QSL93"/>
      <c r="QSM93"/>
      <c r="QSN93"/>
      <c r="QSO93"/>
      <c r="QSP93"/>
      <c r="QSQ93"/>
      <c r="QSR93"/>
      <c r="QSS93"/>
      <c r="QST93"/>
      <c r="QSU93"/>
      <c r="QSV93"/>
      <c r="QSW93"/>
      <c r="QSX93"/>
      <c r="QSY93"/>
      <c r="QSZ93"/>
      <c r="QTA93"/>
      <c r="QTB93"/>
      <c r="QTC93"/>
      <c r="QTD93"/>
      <c r="QTE93"/>
      <c r="QTF93"/>
      <c r="QTG93"/>
      <c r="QTH93"/>
      <c r="QTI93"/>
      <c r="QTJ93"/>
      <c r="QTK93"/>
      <c r="QTL93"/>
      <c r="QTM93"/>
      <c r="QTN93"/>
      <c r="QTO93"/>
      <c r="QTP93"/>
      <c r="QTQ93"/>
      <c r="QTR93"/>
      <c r="QTS93"/>
      <c r="QTT93"/>
      <c r="QTU93"/>
      <c r="QTV93"/>
      <c r="QTW93"/>
      <c r="QTX93"/>
      <c r="QTY93"/>
      <c r="QTZ93"/>
      <c r="QUA93"/>
      <c r="QUB93"/>
      <c r="QUC93"/>
      <c r="QUD93"/>
      <c r="QUE93"/>
      <c r="QUF93"/>
      <c r="QUG93"/>
      <c r="QUH93"/>
      <c r="QUI93"/>
      <c r="QUJ93"/>
      <c r="QUK93"/>
      <c r="QUL93"/>
      <c r="QUM93"/>
      <c r="QUN93"/>
      <c r="QUO93"/>
      <c r="QUP93"/>
      <c r="QUQ93"/>
      <c r="QUR93"/>
      <c r="QUS93"/>
      <c r="QUT93"/>
      <c r="QUU93"/>
      <c r="QUV93"/>
      <c r="QUW93"/>
      <c r="QUX93"/>
      <c r="QUY93"/>
      <c r="QUZ93"/>
      <c r="QVA93"/>
      <c r="QVB93"/>
      <c r="QVC93"/>
      <c r="QVD93"/>
      <c r="QVE93"/>
      <c r="QVF93"/>
      <c r="QVG93"/>
      <c r="QVH93"/>
      <c r="QVI93"/>
      <c r="QVJ93"/>
      <c r="QVK93"/>
      <c r="QVL93"/>
      <c r="QVM93"/>
      <c r="QVN93"/>
      <c r="QVO93"/>
      <c r="QVP93"/>
      <c r="QVQ93"/>
      <c r="QVR93"/>
      <c r="QVS93"/>
      <c r="QVT93"/>
      <c r="QVU93"/>
      <c r="QVV93"/>
      <c r="QVW93"/>
      <c r="QVX93"/>
      <c r="QVY93"/>
      <c r="QVZ93"/>
      <c r="QWA93"/>
      <c r="QWB93"/>
      <c r="QWC93"/>
      <c r="QWD93"/>
      <c r="QWE93"/>
      <c r="QWF93"/>
      <c r="QWG93"/>
      <c r="QWH93"/>
      <c r="QWI93"/>
      <c r="QWJ93"/>
      <c r="QWK93"/>
      <c r="QWL93"/>
      <c r="QWM93"/>
      <c r="QWN93"/>
      <c r="QWO93"/>
      <c r="QWP93"/>
      <c r="QWQ93"/>
      <c r="QWR93"/>
      <c r="QWS93"/>
      <c r="QWT93"/>
      <c r="QWU93"/>
      <c r="QWV93"/>
      <c r="QWW93"/>
      <c r="QWX93"/>
      <c r="QWY93"/>
      <c r="QWZ93"/>
      <c r="QXA93"/>
      <c r="QXB93"/>
      <c r="QXC93"/>
      <c r="QXD93"/>
      <c r="QXE93"/>
      <c r="QXF93"/>
      <c r="QXG93"/>
      <c r="QXH93"/>
      <c r="QXI93"/>
      <c r="QXJ93"/>
      <c r="QXK93"/>
      <c r="QXL93"/>
      <c r="QXM93"/>
      <c r="QXN93"/>
      <c r="QXO93"/>
      <c r="QXP93"/>
      <c r="QXQ93"/>
      <c r="QXR93"/>
      <c r="QXS93"/>
      <c r="QXT93"/>
      <c r="QXU93"/>
      <c r="QXV93"/>
      <c r="QXW93"/>
      <c r="QXX93"/>
      <c r="QXY93"/>
      <c r="QXZ93"/>
      <c r="QYA93"/>
      <c r="QYB93"/>
      <c r="QYC93"/>
      <c r="QYD93"/>
      <c r="QYE93"/>
      <c r="QYF93"/>
      <c r="QYG93"/>
      <c r="QYH93"/>
      <c r="QYI93"/>
      <c r="QYJ93"/>
      <c r="QYK93"/>
      <c r="QYL93"/>
      <c r="QYM93"/>
      <c r="QYN93"/>
      <c r="QYO93"/>
      <c r="QYP93"/>
      <c r="QYQ93"/>
      <c r="QYR93"/>
      <c r="QYS93"/>
      <c r="QYT93"/>
      <c r="QYU93"/>
      <c r="QYV93"/>
      <c r="QYW93"/>
      <c r="QYX93"/>
      <c r="QYY93"/>
      <c r="QYZ93"/>
      <c r="QZA93"/>
      <c r="QZB93"/>
      <c r="QZC93"/>
      <c r="QZD93"/>
      <c r="QZE93"/>
      <c r="QZF93"/>
      <c r="QZG93"/>
      <c r="QZH93"/>
      <c r="QZI93"/>
      <c r="QZJ93"/>
      <c r="QZK93"/>
      <c r="QZL93"/>
      <c r="QZM93"/>
      <c r="QZN93"/>
      <c r="QZO93"/>
      <c r="QZP93"/>
      <c r="QZQ93"/>
      <c r="QZR93"/>
      <c r="QZS93"/>
      <c r="QZT93"/>
      <c r="QZU93"/>
      <c r="QZV93"/>
      <c r="QZW93"/>
      <c r="QZX93"/>
      <c r="QZY93"/>
      <c r="QZZ93"/>
      <c r="RAA93"/>
      <c r="RAB93"/>
      <c r="RAC93"/>
      <c r="RAD93"/>
      <c r="RAE93"/>
      <c r="RAF93"/>
      <c r="RAG93"/>
      <c r="RAH93"/>
      <c r="RAI93"/>
      <c r="RAJ93"/>
      <c r="RAK93"/>
      <c r="RAL93"/>
      <c r="RAM93"/>
      <c r="RAN93"/>
      <c r="RAO93"/>
      <c r="RAP93"/>
      <c r="RAQ93"/>
      <c r="RAR93"/>
      <c r="RAS93"/>
      <c r="RAT93"/>
      <c r="RAU93"/>
      <c r="RAV93"/>
      <c r="RAW93"/>
      <c r="RAX93"/>
      <c r="RAY93"/>
      <c r="RAZ93"/>
      <c r="RBA93"/>
      <c r="RBB93"/>
      <c r="RBC93"/>
      <c r="RBD93"/>
      <c r="RBE93"/>
      <c r="RBF93"/>
      <c r="RBG93"/>
      <c r="RBH93"/>
      <c r="RBI93"/>
      <c r="RBJ93"/>
      <c r="RBK93"/>
      <c r="RBL93"/>
      <c r="RBM93"/>
      <c r="RBN93"/>
      <c r="RBO93"/>
      <c r="RBP93"/>
      <c r="RBQ93"/>
      <c r="RBR93"/>
      <c r="RBS93"/>
      <c r="RBT93"/>
      <c r="RBU93"/>
      <c r="RBV93"/>
      <c r="RBW93"/>
      <c r="RBX93"/>
      <c r="RBY93"/>
      <c r="RBZ93"/>
      <c r="RCA93"/>
      <c r="RCB93"/>
      <c r="RCC93"/>
      <c r="RCD93"/>
      <c r="RCE93"/>
      <c r="RCF93"/>
      <c r="RCG93"/>
      <c r="RCH93"/>
      <c r="RCI93"/>
      <c r="RCJ93"/>
      <c r="RCK93"/>
      <c r="RCL93"/>
      <c r="RCM93"/>
      <c r="RCN93"/>
      <c r="RCO93"/>
      <c r="RCP93"/>
      <c r="RCQ93"/>
      <c r="RCR93"/>
      <c r="RCS93"/>
      <c r="RCT93"/>
      <c r="RCU93"/>
      <c r="RCV93"/>
      <c r="RCW93"/>
      <c r="RCX93"/>
      <c r="RCY93"/>
      <c r="RCZ93"/>
      <c r="RDA93"/>
      <c r="RDB93"/>
      <c r="RDC93"/>
      <c r="RDD93"/>
      <c r="RDE93"/>
      <c r="RDF93"/>
      <c r="RDG93"/>
      <c r="RDH93"/>
      <c r="RDI93"/>
      <c r="RDJ93"/>
      <c r="RDK93"/>
      <c r="RDL93"/>
      <c r="RDM93"/>
      <c r="RDN93"/>
      <c r="RDO93"/>
      <c r="RDP93"/>
      <c r="RDQ93"/>
      <c r="RDR93"/>
      <c r="RDS93"/>
      <c r="RDT93"/>
      <c r="RDU93"/>
      <c r="RDV93"/>
      <c r="RDW93"/>
      <c r="RDX93"/>
      <c r="RDY93"/>
      <c r="RDZ93"/>
      <c r="REA93"/>
      <c r="REB93"/>
      <c r="REC93"/>
      <c r="RED93"/>
      <c r="REE93"/>
      <c r="REF93"/>
      <c r="REG93"/>
      <c r="REH93"/>
      <c r="REI93"/>
      <c r="REJ93"/>
      <c r="REK93"/>
      <c r="REL93"/>
      <c r="REM93"/>
      <c r="REN93"/>
      <c r="REO93"/>
      <c r="REP93"/>
      <c r="REQ93"/>
      <c r="RER93"/>
      <c r="RES93"/>
      <c r="RET93"/>
      <c r="REU93"/>
      <c r="REV93"/>
      <c r="REW93"/>
      <c r="REX93"/>
      <c r="REY93"/>
      <c r="REZ93"/>
      <c r="RFA93"/>
      <c r="RFB93"/>
      <c r="RFC93"/>
      <c r="RFD93"/>
      <c r="RFE93"/>
      <c r="RFF93"/>
      <c r="RFG93"/>
      <c r="RFH93"/>
      <c r="RFI93"/>
      <c r="RFJ93"/>
      <c r="RFK93"/>
      <c r="RFL93"/>
      <c r="RFM93"/>
      <c r="RFN93"/>
      <c r="RFO93"/>
      <c r="RFP93"/>
      <c r="RFQ93"/>
      <c r="RFR93"/>
      <c r="RFS93"/>
      <c r="RFT93"/>
      <c r="RFU93"/>
      <c r="RFV93"/>
      <c r="RFW93"/>
      <c r="RFX93"/>
      <c r="RFY93"/>
      <c r="RFZ93"/>
      <c r="RGA93"/>
      <c r="RGB93"/>
      <c r="RGC93"/>
      <c r="RGD93"/>
      <c r="RGE93"/>
      <c r="RGF93"/>
      <c r="RGG93"/>
      <c r="RGH93"/>
      <c r="RGI93"/>
      <c r="RGJ93"/>
      <c r="RGK93"/>
      <c r="RGL93"/>
      <c r="RGM93"/>
      <c r="RGN93"/>
      <c r="RGO93"/>
      <c r="RGP93"/>
      <c r="RGQ93"/>
      <c r="RGR93"/>
      <c r="RGS93"/>
      <c r="RGT93"/>
      <c r="RGU93"/>
      <c r="RGV93"/>
      <c r="RGW93"/>
      <c r="RGX93"/>
      <c r="RGY93"/>
      <c r="RGZ93"/>
      <c r="RHA93"/>
      <c r="RHB93"/>
      <c r="RHC93"/>
      <c r="RHD93"/>
      <c r="RHE93"/>
      <c r="RHF93"/>
      <c r="RHG93"/>
      <c r="RHH93"/>
      <c r="RHI93"/>
      <c r="RHJ93"/>
      <c r="RHK93"/>
      <c r="RHL93"/>
      <c r="RHM93"/>
      <c r="RHN93"/>
      <c r="RHO93"/>
      <c r="RHP93"/>
      <c r="RHQ93"/>
      <c r="RHR93"/>
      <c r="RHS93"/>
      <c r="RHT93"/>
      <c r="RHU93"/>
      <c r="RHV93"/>
      <c r="RHW93"/>
      <c r="RHX93"/>
      <c r="RHY93"/>
      <c r="RHZ93"/>
      <c r="RIA93"/>
      <c r="RIB93"/>
      <c r="RIC93"/>
      <c r="RID93"/>
      <c r="RIE93"/>
      <c r="RIF93"/>
      <c r="RIG93"/>
      <c r="RIH93"/>
      <c r="RII93"/>
      <c r="RIJ93"/>
      <c r="RIK93"/>
      <c r="RIL93"/>
      <c r="RIM93"/>
      <c r="RIN93"/>
      <c r="RIO93"/>
      <c r="RIP93"/>
      <c r="RIQ93"/>
      <c r="RIR93"/>
      <c r="RIS93"/>
      <c r="RIT93"/>
      <c r="RIU93"/>
      <c r="RIV93"/>
      <c r="RIW93"/>
      <c r="RIX93"/>
      <c r="RIY93"/>
      <c r="RIZ93"/>
      <c r="RJA93"/>
      <c r="RJB93"/>
      <c r="RJC93"/>
      <c r="RJD93"/>
      <c r="RJE93"/>
      <c r="RJF93"/>
      <c r="RJG93"/>
      <c r="RJH93"/>
      <c r="RJI93"/>
      <c r="RJJ93"/>
      <c r="RJK93"/>
      <c r="RJL93"/>
      <c r="RJM93"/>
      <c r="RJN93"/>
      <c r="RJO93"/>
      <c r="RJP93"/>
      <c r="RJQ93"/>
      <c r="RJR93"/>
      <c r="RJS93"/>
      <c r="RJT93"/>
      <c r="RJU93"/>
      <c r="RJV93"/>
      <c r="RJW93"/>
      <c r="RJX93"/>
      <c r="RJY93"/>
      <c r="RJZ93"/>
      <c r="RKA93"/>
      <c r="RKB93"/>
      <c r="RKC93"/>
      <c r="RKD93"/>
      <c r="RKE93"/>
      <c r="RKF93"/>
      <c r="RKG93"/>
      <c r="RKH93"/>
      <c r="RKI93"/>
      <c r="RKJ93"/>
      <c r="RKK93"/>
      <c r="RKL93"/>
      <c r="RKM93"/>
      <c r="RKN93"/>
      <c r="RKO93"/>
      <c r="RKP93"/>
      <c r="RKQ93"/>
      <c r="RKR93"/>
      <c r="RKS93"/>
      <c r="RKT93"/>
      <c r="RKU93"/>
      <c r="RKV93"/>
      <c r="RKW93"/>
      <c r="RKX93"/>
      <c r="RKY93"/>
      <c r="RKZ93"/>
      <c r="RLA93"/>
      <c r="RLB93"/>
      <c r="RLC93"/>
      <c r="RLD93"/>
      <c r="RLE93"/>
      <c r="RLF93"/>
      <c r="RLG93"/>
      <c r="RLH93"/>
      <c r="RLI93"/>
      <c r="RLJ93"/>
      <c r="RLK93"/>
      <c r="RLL93"/>
      <c r="RLM93"/>
      <c r="RLN93"/>
      <c r="RLO93"/>
      <c r="RLP93"/>
      <c r="RLQ93"/>
      <c r="RLR93"/>
      <c r="RLS93"/>
      <c r="RLT93"/>
      <c r="RLU93"/>
      <c r="RLV93"/>
      <c r="RLW93"/>
      <c r="RLX93"/>
      <c r="RLY93"/>
      <c r="RLZ93"/>
      <c r="RMA93"/>
      <c r="RMB93"/>
      <c r="RMC93"/>
      <c r="RMD93"/>
      <c r="RME93"/>
      <c r="RMF93"/>
      <c r="RMG93"/>
      <c r="RMH93"/>
      <c r="RMI93"/>
      <c r="RMJ93"/>
      <c r="RMK93"/>
      <c r="RML93"/>
      <c r="RMM93"/>
      <c r="RMN93"/>
      <c r="RMO93"/>
      <c r="RMP93"/>
      <c r="RMQ93"/>
      <c r="RMR93"/>
      <c r="RMS93"/>
      <c r="RMT93"/>
      <c r="RMU93"/>
      <c r="RMV93"/>
      <c r="RMW93"/>
      <c r="RMX93"/>
      <c r="RMY93"/>
      <c r="RMZ93"/>
      <c r="RNA93"/>
      <c r="RNB93"/>
      <c r="RNC93"/>
      <c r="RND93"/>
      <c r="RNE93"/>
      <c r="RNF93"/>
      <c r="RNG93"/>
      <c r="RNH93"/>
      <c r="RNI93"/>
      <c r="RNJ93"/>
      <c r="RNK93"/>
      <c r="RNL93"/>
      <c r="RNM93"/>
      <c r="RNN93"/>
      <c r="RNO93"/>
      <c r="RNP93"/>
      <c r="RNQ93"/>
      <c r="RNR93"/>
      <c r="RNS93"/>
      <c r="RNT93"/>
      <c r="RNU93"/>
      <c r="RNV93"/>
      <c r="RNW93"/>
      <c r="RNX93"/>
      <c r="RNY93"/>
      <c r="RNZ93"/>
      <c r="ROA93"/>
      <c r="ROB93"/>
      <c r="ROC93"/>
      <c r="ROD93"/>
      <c r="ROE93"/>
      <c r="ROF93"/>
      <c r="ROG93"/>
      <c r="ROH93"/>
      <c r="ROI93"/>
      <c r="ROJ93"/>
      <c r="ROK93"/>
      <c r="ROL93"/>
      <c r="ROM93"/>
      <c r="RON93"/>
      <c r="ROO93"/>
      <c r="ROP93"/>
      <c r="ROQ93"/>
      <c r="ROR93"/>
      <c r="ROS93"/>
      <c r="ROT93"/>
      <c r="ROU93"/>
      <c r="ROV93"/>
      <c r="ROW93"/>
      <c r="ROX93"/>
      <c r="ROY93"/>
      <c r="ROZ93"/>
      <c r="RPA93"/>
      <c r="RPB93"/>
      <c r="RPC93"/>
      <c r="RPD93"/>
      <c r="RPE93"/>
      <c r="RPF93"/>
      <c r="RPG93"/>
      <c r="RPH93"/>
      <c r="RPI93"/>
      <c r="RPJ93"/>
      <c r="RPK93"/>
      <c r="RPL93"/>
      <c r="RPM93"/>
      <c r="RPN93"/>
      <c r="RPO93"/>
      <c r="RPP93"/>
      <c r="RPQ93"/>
      <c r="RPR93"/>
      <c r="RPS93"/>
      <c r="RPT93"/>
      <c r="RPU93"/>
      <c r="RPV93"/>
      <c r="RPW93"/>
      <c r="RPX93"/>
      <c r="RPY93"/>
      <c r="RPZ93"/>
      <c r="RQA93"/>
      <c r="RQB93"/>
      <c r="RQC93"/>
      <c r="RQD93"/>
      <c r="RQE93"/>
      <c r="RQF93"/>
      <c r="RQG93"/>
      <c r="RQH93"/>
      <c r="RQI93"/>
      <c r="RQJ93"/>
      <c r="RQK93"/>
      <c r="RQL93"/>
      <c r="RQM93"/>
      <c r="RQN93"/>
      <c r="RQO93"/>
      <c r="RQP93"/>
      <c r="RQQ93"/>
      <c r="RQR93"/>
      <c r="RQS93"/>
      <c r="RQT93"/>
      <c r="RQU93"/>
      <c r="RQV93"/>
      <c r="RQW93"/>
      <c r="RQX93"/>
      <c r="RQY93"/>
      <c r="RQZ93"/>
      <c r="RRA93"/>
      <c r="RRB93"/>
      <c r="RRC93"/>
      <c r="RRD93"/>
      <c r="RRE93"/>
      <c r="RRF93"/>
      <c r="RRG93"/>
      <c r="RRH93"/>
      <c r="RRI93"/>
      <c r="RRJ93"/>
      <c r="RRK93"/>
      <c r="RRL93"/>
      <c r="RRM93"/>
      <c r="RRN93"/>
      <c r="RRO93"/>
      <c r="RRP93"/>
      <c r="RRQ93"/>
      <c r="RRR93"/>
      <c r="RRS93"/>
      <c r="RRT93"/>
      <c r="RRU93"/>
      <c r="RRV93"/>
      <c r="RRW93"/>
      <c r="RRX93"/>
      <c r="RRY93"/>
      <c r="RRZ93"/>
      <c r="RSA93"/>
      <c r="RSB93"/>
      <c r="RSC93"/>
      <c r="RSD93"/>
      <c r="RSE93"/>
      <c r="RSF93"/>
      <c r="RSG93"/>
      <c r="RSH93"/>
      <c r="RSI93"/>
      <c r="RSJ93"/>
      <c r="RSK93"/>
      <c r="RSL93"/>
      <c r="RSM93"/>
      <c r="RSN93"/>
      <c r="RSO93"/>
      <c r="RSP93"/>
      <c r="RSQ93"/>
      <c r="RSR93"/>
      <c r="RSS93"/>
      <c r="RST93"/>
      <c r="RSU93"/>
      <c r="RSV93"/>
      <c r="RSW93"/>
      <c r="RSX93"/>
      <c r="RSY93"/>
      <c r="RSZ93"/>
      <c r="RTA93"/>
      <c r="RTB93"/>
      <c r="RTC93"/>
      <c r="RTD93"/>
      <c r="RTE93"/>
      <c r="RTF93"/>
      <c r="RTG93"/>
      <c r="RTH93"/>
      <c r="RTI93"/>
      <c r="RTJ93"/>
      <c r="RTK93"/>
      <c r="RTL93"/>
      <c r="RTM93"/>
      <c r="RTN93"/>
      <c r="RTO93"/>
      <c r="RTP93"/>
      <c r="RTQ93"/>
      <c r="RTR93"/>
      <c r="RTS93"/>
      <c r="RTT93"/>
      <c r="RTU93"/>
      <c r="RTV93"/>
      <c r="RTW93"/>
      <c r="RTX93"/>
      <c r="RTY93"/>
      <c r="RTZ93"/>
      <c r="RUA93"/>
      <c r="RUB93"/>
      <c r="RUC93"/>
      <c r="RUD93"/>
      <c r="RUE93"/>
      <c r="RUF93"/>
      <c r="RUG93"/>
      <c r="RUH93"/>
      <c r="RUI93"/>
      <c r="RUJ93"/>
      <c r="RUK93"/>
      <c r="RUL93"/>
      <c r="RUM93"/>
      <c r="RUN93"/>
      <c r="RUO93"/>
      <c r="RUP93"/>
      <c r="RUQ93"/>
      <c r="RUR93"/>
      <c r="RUS93"/>
      <c r="RUT93"/>
      <c r="RUU93"/>
      <c r="RUV93"/>
      <c r="RUW93"/>
      <c r="RUX93"/>
      <c r="RUY93"/>
      <c r="RUZ93"/>
      <c r="RVA93"/>
      <c r="RVB93"/>
      <c r="RVC93"/>
      <c r="RVD93"/>
      <c r="RVE93"/>
      <c r="RVF93"/>
      <c r="RVG93"/>
      <c r="RVH93"/>
      <c r="RVI93"/>
      <c r="RVJ93"/>
      <c r="RVK93"/>
      <c r="RVL93"/>
      <c r="RVM93"/>
      <c r="RVN93"/>
      <c r="RVO93"/>
      <c r="RVP93"/>
      <c r="RVQ93"/>
      <c r="RVR93"/>
      <c r="RVS93"/>
      <c r="RVT93"/>
      <c r="RVU93"/>
      <c r="RVV93"/>
      <c r="RVW93"/>
      <c r="RVX93"/>
      <c r="RVY93"/>
      <c r="RVZ93"/>
      <c r="RWA93"/>
      <c r="RWB93"/>
      <c r="RWC93"/>
      <c r="RWD93"/>
      <c r="RWE93"/>
      <c r="RWF93"/>
      <c r="RWG93"/>
      <c r="RWH93"/>
      <c r="RWI93"/>
      <c r="RWJ93"/>
      <c r="RWK93"/>
      <c r="RWL93"/>
      <c r="RWM93"/>
      <c r="RWN93"/>
      <c r="RWO93"/>
      <c r="RWP93"/>
      <c r="RWQ93"/>
      <c r="RWR93"/>
      <c r="RWS93"/>
      <c r="RWT93"/>
      <c r="RWU93"/>
      <c r="RWV93"/>
      <c r="RWW93"/>
      <c r="RWX93"/>
      <c r="RWY93"/>
      <c r="RWZ93"/>
      <c r="RXA93"/>
      <c r="RXB93"/>
      <c r="RXC93"/>
      <c r="RXD93"/>
      <c r="RXE93"/>
      <c r="RXF93"/>
      <c r="RXG93"/>
      <c r="RXH93"/>
      <c r="RXI93"/>
      <c r="RXJ93"/>
      <c r="RXK93"/>
      <c r="RXL93"/>
      <c r="RXM93"/>
      <c r="RXN93"/>
      <c r="RXO93"/>
      <c r="RXP93"/>
      <c r="RXQ93"/>
      <c r="RXR93"/>
      <c r="RXS93"/>
      <c r="RXT93"/>
      <c r="RXU93"/>
      <c r="RXV93"/>
      <c r="RXW93"/>
      <c r="RXX93"/>
      <c r="RXY93"/>
      <c r="RXZ93"/>
      <c r="RYA93"/>
      <c r="RYB93"/>
      <c r="RYC93"/>
      <c r="RYD93"/>
      <c r="RYE93"/>
      <c r="RYF93"/>
      <c r="RYG93"/>
      <c r="RYH93"/>
      <c r="RYI93"/>
      <c r="RYJ93"/>
      <c r="RYK93"/>
      <c r="RYL93"/>
      <c r="RYM93"/>
      <c r="RYN93"/>
      <c r="RYO93"/>
      <c r="RYP93"/>
      <c r="RYQ93"/>
      <c r="RYR93"/>
      <c r="RYS93"/>
      <c r="RYT93"/>
      <c r="RYU93"/>
      <c r="RYV93"/>
      <c r="RYW93"/>
      <c r="RYX93"/>
      <c r="RYY93"/>
      <c r="RYZ93"/>
      <c r="RZA93"/>
      <c r="RZB93"/>
      <c r="RZC93"/>
      <c r="RZD93"/>
      <c r="RZE93"/>
      <c r="RZF93"/>
      <c r="RZG93"/>
      <c r="RZH93"/>
      <c r="RZI93"/>
      <c r="RZJ93"/>
      <c r="RZK93"/>
      <c r="RZL93"/>
      <c r="RZM93"/>
      <c r="RZN93"/>
      <c r="RZO93"/>
      <c r="RZP93"/>
      <c r="RZQ93"/>
      <c r="RZR93"/>
      <c r="RZS93"/>
      <c r="RZT93"/>
      <c r="RZU93"/>
      <c r="RZV93"/>
      <c r="RZW93"/>
      <c r="RZX93"/>
      <c r="RZY93"/>
      <c r="RZZ93"/>
      <c r="SAA93"/>
      <c r="SAB93"/>
      <c r="SAC93"/>
      <c r="SAD93"/>
      <c r="SAE93"/>
      <c r="SAF93"/>
      <c r="SAG93"/>
      <c r="SAH93"/>
      <c r="SAI93"/>
      <c r="SAJ93"/>
      <c r="SAK93"/>
      <c r="SAL93"/>
      <c r="SAM93"/>
      <c r="SAN93"/>
      <c r="SAO93"/>
      <c r="SAP93"/>
      <c r="SAQ93"/>
      <c r="SAR93"/>
      <c r="SAS93"/>
      <c r="SAT93"/>
      <c r="SAU93"/>
      <c r="SAV93"/>
      <c r="SAW93"/>
      <c r="SAX93"/>
      <c r="SAY93"/>
      <c r="SAZ93"/>
      <c r="SBA93"/>
      <c r="SBB93"/>
      <c r="SBC93"/>
      <c r="SBD93"/>
      <c r="SBE93"/>
      <c r="SBF93"/>
      <c r="SBG93"/>
      <c r="SBH93"/>
      <c r="SBI93"/>
      <c r="SBJ93"/>
      <c r="SBK93"/>
      <c r="SBL93"/>
      <c r="SBM93"/>
      <c r="SBN93"/>
      <c r="SBO93"/>
      <c r="SBP93"/>
      <c r="SBQ93"/>
      <c r="SBR93"/>
      <c r="SBS93"/>
      <c r="SBT93"/>
      <c r="SBU93"/>
      <c r="SBV93"/>
      <c r="SBW93"/>
      <c r="SBX93"/>
      <c r="SBY93"/>
      <c r="SBZ93"/>
      <c r="SCA93"/>
      <c r="SCB93"/>
      <c r="SCC93"/>
      <c r="SCD93"/>
      <c r="SCE93"/>
      <c r="SCF93"/>
      <c r="SCG93"/>
      <c r="SCH93"/>
      <c r="SCI93"/>
      <c r="SCJ93"/>
      <c r="SCK93"/>
      <c r="SCL93"/>
      <c r="SCM93"/>
      <c r="SCN93"/>
      <c r="SCO93"/>
      <c r="SCP93"/>
      <c r="SCQ93"/>
      <c r="SCR93"/>
      <c r="SCS93"/>
      <c r="SCT93"/>
      <c r="SCU93"/>
      <c r="SCV93"/>
      <c r="SCW93"/>
      <c r="SCX93"/>
      <c r="SCY93"/>
      <c r="SCZ93"/>
      <c r="SDA93"/>
      <c r="SDB93"/>
      <c r="SDC93"/>
      <c r="SDD93"/>
      <c r="SDE93"/>
      <c r="SDF93"/>
      <c r="SDG93"/>
      <c r="SDH93"/>
      <c r="SDI93"/>
      <c r="SDJ93"/>
      <c r="SDK93"/>
      <c r="SDL93"/>
      <c r="SDM93"/>
      <c r="SDN93"/>
      <c r="SDO93"/>
      <c r="SDP93"/>
      <c r="SDQ93"/>
      <c r="SDR93"/>
      <c r="SDS93"/>
      <c r="SDT93"/>
      <c r="SDU93"/>
      <c r="SDV93"/>
      <c r="SDW93"/>
      <c r="SDX93"/>
      <c r="SDY93"/>
      <c r="SDZ93"/>
      <c r="SEA93"/>
      <c r="SEB93"/>
      <c r="SEC93"/>
      <c r="SED93"/>
      <c r="SEE93"/>
      <c r="SEF93"/>
      <c r="SEG93"/>
      <c r="SEH93"/>
      <c r="SEI93"/>
      <c r="SEJ93"/>
      <c r="SEK93"/>
      <c r="SEL93"/>
      <c r="SEM93"/>
      <c r="SEN93"/>
      <c r="SEO93"/>
      <c r="SEP93"/>
      <c r="SEQ93"/>
      <c r="SER93"/>
      <c r="SES93"/>
      <c r="SET93"/>
      <c r="SEU93"/>
      <c r="SEV93"/>
      <c r="SEW93"/>
      <c r="SEX93"/>
      <c r="SEY93"/>
      <c r="SEZ93"/>
      <c r="SFA93"/>
      <c r="SFB93"/>
      <c r="SFC93"/>
      <c r="SFD93"/>
      <c r="SFE93"/>
      <c r="SFF93"/>
      <c r="SFG93"/>
      <c r="SFH93"/>
      <c r="SFI93"/>
      <c r="SFJ93"/>
      <c r="SFK93"/>
      <c r="SFL93"/>
      <c r="SFM93"/>
      <c r="SFN93"/>
      <c r="SFO93"/>
      <c r="SFP93"/>
      <c r="SFQ93"/>
      <c r="SFR93"/>
      <c r="SFS93"/>
      <c r="SFT93"/>
      <c r="SFU93"/>
      <c r="SFV93"/>
      <c r="SFW93"/>
      <c r="SFX93"/>
      <c r="SFY93"/>
      <c r="SFZ93"/>
      <c r="SGA93"/>
      <c r="SGB93"/>
      <c r="SGC93"/>
      <c r="SGD93"/>
      <c r="SGE93"/>
      <c r="SGF93"/>
      <c r="SGG93"/>
      <c r="SGH93"/>
      <c r="SGI93"/>
      <c r="SGJ93"/>
      <c r="SGK93"/>
      <c r="SGL93"/>
      <c r="SGM93"/>
      <c r="SGN93"/>
      <c r="SGO93"/>
      <c r="SGP93"/>
      <c r="SGQ93"/>
      <c r="SGR93"/>
      <c r="SGS93"/>
      <c r="SGT93"/>
      <c r="SGU93"/>
      <c r="SGV93"/>
      <c r="SGW93"/>
      <c r="SGX93"/>
      <c r="SGY93"/>
      <c r="SGZ93"/>
      <c r="SHA93"/>
      <c r="SHB93"/>
      <c r="SHC93"/>
      <c r="SHD93"/>
      <c r="SHE93"/>
      <c r="SHF93"/>
      <c r="SHG93"/>
      <c r="SHH93"/>
      <c r="SHI93"/>
      <c r="SHJ93"/>
      <c r="SHK93"/>
      <c r="SHL93"/>
      <c r="SHM93"/>
      <c r="SHN93"/>
      <c r="SHO93"/>
      <c r="SHP93"/>
      <c r="SHQ93"/>
      <c r="SHR93"/>
      <c r="SHS93"/>
      <c r="SHT93"/>
      <c r="SHU93"/>
      <c r="SHV93"/>
      <c r="SHW93"/>
      <c r="SHX93"/>
      <c r="SHY93"/>
      <c r="SHZ93"/>
      <c r="SIA93"/>
      <c r="SIB93"/>
      <c r="SIC93"/>
      <c r="SID93"/>
      <c r="SIE93"/>
      <c r="SIF93"/>
      <c r="SIG93"/>
      <c r="SIH93"/>
      <c r="SII93"/>
      <c r="SIJ93"/>
      <c r="SIK93"/>
      <c r="SIL93"/>
      <c r="SIM93"/>
      <c r="SIN93"/>
      <c r="SIO93"/>
      <c r="SIP93"/>
      <c r="SIQ93"/>
      <c r="SIR93"/>
      <c r="SIS93"/>
      <c r="SIT93"/>
      <c r="SIU93"/>
      <c r="SIV93"/>
      <c r="SIW93"/>
      <c r="SIX93"/>
      <c r="SIY93"/>
      <c r="SIZ93"/>
      <c r="SJA93"/>
      <c r="SJB93"/>
      <c r="SJC93"/>
      <c r="SJD93"/>
      <c r="SJE93"/>
      <c r="SJF93"/>
      <c r="SJG93"/>
      <c r="SJH93"/>
      <c r="SJI93"/>
      <c r="SJJ93"/>
      <c r="SJK93"/>
      <c r="SJL93"/>
      <c r="SJM93"/>
      <c r="SJN93"/>
      <c r="SJO93"/>
      <c r="SJP93"/>
      <c r="SJQ93"/>
      <c r="SJR93"/>
      <c r="SJS93"/>
      <c r="SJT93"/>
      <c r="SJU93"/>
      <c r="SJV93"/>
      <c r="SJW93"/>
      <c r="SJX93"/>
      <c r="SJY93"/>
      <c r="SJZ93"/>
      <c r="SKA93"/>
      <c r="SKB93"/>
      <c r="SKC93"/>
      <c r="SKD93"/>
      <c r="SKE93"/>
      <c r="SKF93"/>
      <c r="SKG93"/>
      <c r="SKH93"/>
      <c r="SKI93"/>
      <c r="SKJ93"/>
      <c r="SKK93"/>
      <c r="SKL93"/>
      <c r="SKM93"/>
      <c r="SKN93"/>
      <c r="SKO93"/>
      <c r="SKP93"/>
      <c r="SKQ93"/>
      <c r="SKR93"/>
      <c r="SKS93"/>
      <c r="SKT93"/>
      <c r="SKU93"/>
      <c r="SKV93"/>
      <c r="SKW93"/>
      <c r="SKX93"/>
      <c r="SKY93"/>
      <c r="SKZ93"/>
      <c r="SLA93"/>
      <c r="SLB93"/>
      <c r="SLC93"/>
      <c r="SLD93"/>
      <c r="SLE93"/>
      <c r="SLF93"/>
      <c r="SLG93"/>
      <c r="SLH93"/>
      <c r="SLI93"/>
      <c r="SLJ93"/>
      <c r="SLK93"/>
      <c r="SLL93"/>
      <c r="SLM93"/>
      <c r="SLN93"/>
      <c r="SLO93"/>
      <c r="SLP93"/>
      <c r="SLQ93"/>
      <c r="SLR93"/>
      <c r="SLS93"/>
      <c r="SLT93"/>
      <c r="SLU93"/>
      <c r="SLV93"/>
      <c r="SLW93"/>
      <c r="SLX93"/>
      <c r="SLY93"/>
      <c r="SLZ93"/>
      <c r="SMA93"/>
      <c r="SMB93"/>
      <c r="SMC93"/>
      <c r="SMD93"/>
      <c r="SME93"/>
      <c r="SMF93"/>
      <c r="SMG93"/>
      <c r="SMH93"/>
      <c r="SMI93"/>
      <c r="SMJ93"/>
      <c r="SMK93"/>
      <c r="SML93"/>
      <c r="SMM93"/>
      <c r="SMN93"/>
      <c r="SMO93"/>
      <c r="SMP93"/>
      <c r="SMQ93"/>
      <c r="SMR93"/>
      <c r="SMS93"/>
      <c r="SMT93"/>
      <c r="SMU93"/>
      <c r="SMV93"/>
      <c r="SMW93"/>
      <c r="SMX93"/>
      <c r="SMY93"/>
      <c r="SMZ93"/>
      <c r="SNA93"/>
      <c r="SNB93"/>
      <c r="SNC93"/>
      <c r="SND93"/>
      <c r="SNE93"/>
      <c r="SNF93"/>
      <c r="SNG93"/>
      <c r="SNH93"/>
      <c r="SNI93"/>
      <c r="SNJ93"/>
      <c r="SNK93"/>
      <c r="SNL93"/>
      <c r="SNM93"/>
      <c r="SNN93"/>
      <c r="SNO93"/>
      <c r="SNP93"/>
      <c r="SNQ93"/>
      <c r="SNR93"/>
      <c r="SNS93"/>
      <c r="SNT93"/>
      <c r="SNU93"/>
      <c r="SNV93"/>
      <c r="SNW93"/>
      <c r="SNX93"/>
      <c r="SNY93"/>
      <c r="SNZ93"/>
      <c r="SOA93"/>
      <c r="SOB93"/>
      <c r="SOC93"/>
      <c r="SOD93"/>
      <c r="SOE93"/>
      <c r="SOF93"/>
      <c r="SOG93"/>
      <c r="SOH93"/>
      <c r="SOI93"/>
      <c r="SOJ93"/>
      <c r="SOK93"/>
      <c r="SOL93"/>
      <c r="SOM93"/>
      <c r="SON93"/>
      <c r="SOO93"/>
      <c r="SOP93"/>
      <c r="SOQ93"/>
      <c r="SOR93"/>
      <c r="SOS93"/>
      <c r="SOT93"/>
      <c r="SOU93"/>
      <c r="SOV93"/>
      <c r="SOW93"/>
      <c r="SOX93"/>
      <c r="SOY93"/>
      <c r="SOZ93"/>
      <c r="SPA93"/>
      <c r="SPB93"/>
      <c r="SPC93"/>
      <c r="SPD93"/>
      <c r="SPE93"/>
      <c r="SPF93"/>
      <c r="SPG93"/>
      <c r="SPH93"/>
      <c r="SPI93"/>
      <c r="SPJ93"/>
      <c r="SPK93"/>
      <c r="SPL93"/>
      <c r="SPM93"/>
      <c r="SPN93"/>
      <c r="SPO93"/>
      <c r="SPP93"/>
      <c r="SPQ93"/>
      <c r="SPR93"/>
      <c r="SPS93"/>
      <c r="SPT93"/>
      <c r="SPU93"/>
      <c r="SPV93"/>
      <c r="SPW93"/>
      <c r="SPX93"/>
      <c r="SPY93"/>
      <c r="SPZ93"/>
      <c r="SQA93"/>
      <c r="SQB93"/>
      <c r="SQC93"/>
      <c r="SQD93"/>
      <c r="SQE93"/>
      <c r="SQF93"/>
      <c r="SQG93"/>
      <c r="SQH93"/>
      <c r="SQI93"/>
      <c r="SQJ93"/>
      <c r="SQK93"/>
      <c r="SQL93"/>
      <c r="SQM93"/>
      <c r="SQN93"/>
      <c r="SQO93"/>
      <c r="SQP93"/>
      <c r="SQQ93"/>
      <c r="SQR93"/>
      <c r="SQS93"/>
      <c r="SQT93"/>
      <c r="SQU93"/>
      <c r="SQV93"/>
      <c r="SQW93"/>
      <c r="SQX93"/>
      <c r="SQY93"/>
      <c r="SQZ93"/>
      <c r="SRA93"/>
      <c r="SRB93"/>
      <c r="SRC93"/>
      <c r="SRD93"/>
      <c r="SRE93"/>
      <c r="SRF93"/>
      <c r="SRG93"/>
      <c r="SRH93"/>
      <c r="SRI93"/>
      <c r="SRJ93"/>
      <c r="SRK93"/>
      <c r="SRL93"/>
      <c r="SRM93"/>
      <c r="SRN93"/>
      <c r="SRO93"/>
      <c r="SRP93"/>
      <c r="SRQ93"/>
      <c r="SRR93"/>
      <c r="SRS93"/>
      <c r="SRT93"/>
      <c r="SRU93"/>
      <c r="SRV93"/>
      <c r="SRW93"/>
      <c r="SRX93"/>
      <c r="SRY93"/>
      <c r="SRZ93"/>
      <c r="SSA93"/>
      <c r="SSB93"/>
      <c r="SSC93"/>
      <c r="SSD93"/>
      <c r="SSE93"/>
      <c r="SSF93"/>
      <c r="SSG93"/>
      <c r="SSH93"/>
      <c r="SSI93"/>
      <c r="SSJ93"/>
      <c r="SSK93"/>
      <c r="SSL93"/>
      <c r="SSM93"/>
      <c r="SSN93"/>
      <c r="SSO93"/>
      <c r="SSP93"/>
      <c r="SSQ93"/>
      <c r="SSR93"/>
      <c r="SSS93"/>
      <c r="SST93"/>
      <c r="SSU93"/>
      <c r="SSV93"/>
      <c r="SSW93"/>
      <c r="SSX93"/>
      <c r="SSY93"/>
      <c r="SSZ93"/>
      <c r="STA93"/>
      <c r="STB93"/>
      <c r="STC93"/>
      <c r="STD93"/>
      <c r="STE93"/>
      <c r="STF93"/>
      <c r="STG93"/>
      <c r="STH93"/>
      <c r="STI93"/>
      <c r="STJ93"/>
      <c r="STK93"/>
      <c r="STL93"/>
      <c r="STM93"/>
      <c r="STN93"/>
      <c r="STO93"/>
      <c r="STP93"/>
      <c r="STQ93"/>
      <c r="STR93"/>
      <c r="STS93"/>
      <c r="STT93"/>
      <c r="STU93"/>
      <c r="STV93"/>
      <c r="STW93"/>
      <c r="STX93"/>
      <c r="STY93"/>
      <c r="STZ93"/>
      <c r="SUA93"/>
      <c r="SUB93"/>
      <c r="SUC93"/>
      <c r="SUD93"/>
      <c r="SUE93"/>
      <c r="SUF93"/>
      <c r="SUG93"/>
      <c r="SUH93"/>
      <c r="SUI93"/>
      <c r="SUJ93"/>
      <c r="SUK93"/>
      <c r="SUL93"/>
      <c r="SUM93"/>
      <c r="SUN93"/>
      <c r="SUO93"/>
      <c r="SUP93"/>
      <c r="SUQ93"/>
      <c r="SUR93"/>
      <c r="SUS93"/>
      <c r="SUT93"/>
      <c r="SUU93"/>
      <c r="SUV93"/>
      <c r="SUW93"/>
      <c r="SUX93"/>
      <c r="SUY93"/>
      <c r="SUZ93"/>
      <c r="SVA93"/>
      <c r="SVB93"/>
      <c r="SVC93"/>
      <c r="SVD93"/>
      <c r="SVE93"/>
      <c r="SVF93"/>
      <c r="SVG93"/>
      <c r="SVH93"/>
      <c r="SVI93"/>
      <c r="SVJ93"/>
      <c r="SVK93"/>
      <c r="SVL93"/>
      <c r="SVM93"/>
      <c r="SVN93"/>
      <c r="SVO93"/>
      <c r="SVP93"/>
      <c r="SVQ93"/>
      <c r="SVR93"/>
      <c r="SVS93"/>
      <c r="SVT93"/>
      <c r="SVU93"/>
      <c r="SVV93"/>
      <c r="SVW93"/>
      <c r="SVX93"/>
      <c r="SVY93"/>
      <c r="SVZ93"/>
      <c r="SWA93"/>
      <c r="SWB93"/>
      <c r="SWC93"/>
      <c r="SWD93"/>
      <c r="SWE93"/>
      <c r="SWF93"/>
      <c r="SWG93"/>
      <c r="SWH93"/>
      <c r="SWI93"/>
      <c r="SWJ93"/>
      <c r="SWK93"/>
      <c r="SWL93"/>
      <c r="SWM93"/>
      <c r="SWN93"/>
      <c r="SWO93"/>
      <c r="SWP93"/>
      <c r="SWQ93"/>
      <c r="SWR93"/>
      <c r="SWS93"/>
      <c r="SWT93"/>
      <c r="SWU93"/>
      <c r="SWV93"/>
      <c r="SWW93"/>
      <c r="SWX93"/>
      <c r="SWY93"/>
      <c r="SWZ93"/>
      <c r="SXA93"/>
      <c r="SXB93"/>
      <c r="SXC93"/>
      <c r="SXD93"/>
      <c r="SXE93"/>
      <c r="SXF93"/>
      <c r="SXG93"/>
      <c r="SXH93"/>
      <c r="SXI93"/>
      <c r="SXJ93"/>
      <c r="SXK93"/>
      <c r="SXL93"/>
      <c r="SXM93"/>
      <c r="SXN93"/>
      <c r="SXO93"/>
      <c r="SXP93"/>
      <c r="SXQ93"/>
      <c r="SXR93"/>
      <c r="SXS93"/>
      <c r="SXT93"/>
      <c r="SXU93"/>
      <c r="SXV93"/>
      <c r="SXW93"/>
      <c r="SXX93"/>
      <c r="SXY93"/>
      <c r="SXZ93"/>
      <c r="SYA93"/>
      <c r="SYB93"/>
      <c r="SYC93"/>
      <c r="SYD93"/>
      <c r="SYE93"/>
      <c r="SYF93"/>
      <c r="SYG93"/>
      <c r="SYH93"/>
      <c r="SYI93"/>
      <c r="SYJ93"/>
      <c r="SYK93"/>
      <c r="SYL93"/>
      <c r="SYM93"/>
      <c r="SYN93"/>
      <c r="SYO93"/>
      <c r="SYP93"/>
      <c r="SYQ93"/>
      <c r="SYR93"/>
      <c r="SYS93"/>
      <c r="SYT93"/>
      <c r="SYU93"/>
      <c r="SYV93"/>
      <c r="SYW93"/>
      <c r="SYX93"/>
      <c r="SYY93"/>
      <c r="SYZ93"/>
      <c r="SZA93"/>
      <c r="SZB93"/>
      <c r="SZC93"/>
      <c r="SZD93"/>
      <c r="SZE93"/>
      <c r="SZF93"/>
      <c r="SZG93"/>
      <c r="SZH93"/>
      <c r="SZI93"/>
      <c r="SZJ93"/>
      <c r="SZK93"/>
      <c r="SZL93"/>
      <c r="SZM93"/>
      <c r="SZN93"/>
      <c r="SZO93"/>
      <c r="SZP93"/>
      <c r="SZQ93"/>
      <c r="SZR93"/>
      <c r="SZS93"/>
      <c r="SZT93"/>
      <c r="SZU93"/>
      <c r="SZV93"/>
      <c r="SZW93"/>
      <c r="SZX93"/>
      <c r="SZY93"/>
      <c r="SZZ93"/>
      <c r="TAA93"/>
      <c r="TAB93"/>
      <c r="TAC93"/>
      <c r="TAD93"/>
      <c r="TAE93"/>
      <c r="TAF93"/>
      <c r="TAG93"/>
      <c r="TAH93"/>
      <c r="TAI93"/>
      <c r="TAJ93"/>
      <c r="TAK93"/>
      <c r="TAL93"/>
      <c r="TAM93"/>
      <c r="TAN93"/>
      <c r="TAO93"/>
      <c r="TAP93"/>
      <c r="TAQ93"/>
      <c r="TAR93"/>
      <c r="TAS93"/>
      <c r="TAT93"/>
      <c r="TAU93"/>
      <c r="TAV93"/>
      <c r="TAW93"/>
      <c r="TAX93"/>
      <c r="TAY93"/>
      <c r="TAZ93"/>
      <c r="TBA93"/>
      <c r="TBB93"/>
      <c r="TBC93"/>
      <c r="TBD93"/>
      <c r="TBE93"/>
      <c r="TBF93"/>
      <c r="TBG93"/>
      <c r="TBH93"/>
      <c r="TBI93"/>
      <c r="TBJ93"/>
      <c r="TBK93"/>
      <c r="TBL93"/>
      <c r="TBM93"/>
      <c r="TBN93"/>
      <c r="TBO93"/>
      <c r="TBP93"/>
      <c r="TBQ93"/>
      <c r="TBR93"/>
      <c r="TBS93"/>
      <c r="TBT93"/>
      <c r="TBU93"/>
      <c r="TBV93"/>
      <c r="TBW93"/>
      <c r="TBX93"/>
      <c r="TBY93"/>
      <c r="TBZ93"/>
      <c r="TCA93"/>
      <c r="TCB93"/>
      <c r="TCC93"/>
      <c r="TCD93"/>
      <c r="TCE93"/>
      <c r="TCF93"/>
      <c r="TCG93"/>
      <c r="TCH93"/>
      <c r="TCI93"/>
      <c r="TCJ93"/>
      <c r="TCK93"/>
      <c r="TCL93"/>
      <c r="TCM93"/>
      <c r="TCN93"/>
      <c r="TCO93"/>
      <c r="TCP93"/>
      <c r="TCQ93"/>
      <c r="TCR93"/>
      <c r="TCS93"/>
      <c r="TCT93"/>
      <c r="TCU93"/>
      <c r="TCV93"/>
      <c r="TCW93"/>
      <c r="TCX93"/>
      <c r="TCY93"/>
      <c r="TCZ93"/>
      <c r="TDA93"/>
      <c r="TDB93"/>
      <c r="TDC93"/>
      <c r="TDD93"/>
      <c r="TDE93"/>
      <c r="TDF93"/>
      <c r="TDG93"/>
      <c r="TDH93"/>
      <c r="TDI93"/>
      <c r="TDJ93"/>
      <c r="TDK93"/>
      <c r="TDL93"/>
      <c r="TDM93"/>
      <c r="TDN93"/>
      <c r="TDO93"/>
      <c r="TDP93"/>
      <c r="TDQ93"/>
      <c r="TDR93"/>
      <c r="TDS93"/>
      <c r="TDT93"/>
      <c r="TDU93"/>
      <c r="TDV93"/>
      <c r="TDW93"/>
      <c r="TDX93"/>
      <c r="TDY93"/>
      <c r="TDZ93"/>
      <c r="TEA93"/>
      <c r="TEB93"/>
      <c r="TEC93"/>
      <c r="TED93"/>
      <c r="TEE93"/>
      <c r="TEF93"/>
      <c r="TEG93"/>
      <c r="TEH93"/>
      <c r="TEI93"/>
      <c r="TEJ93"/>
      <c r="TEK93"/>
      <c r="TEL93"/>
      <c r="TEM93"/>
      <c r="TEN93"/>
      <c r="TEO93"/>
      <c r="TEP93"/>
      <c r="TEQ93"/>
      <c r="TER93"/>
      <c r="TES93"/>
      <c r="TET93"/>
      <c r="TEU93"/>
      <c r="TEV93"/>
      <c r="TEW93"/>
      <c r="TEX93"/>
      <c r="TEY93"/>
      <c r="TEZ93"/>
      <c r="TFA93"/>
      <c r="TFB93"/>
      <c r="TFC93"/>
      <c r="TFD93"/>
      <c r="TFE93"/>
      <c r="TFF93"/>
      <c r="TFG93"/>
      <c r="TFH93"/>
      <c r="TFI93"/>
      <c r="TFJ93"/>
      <c r="TFK93"/>
      <c r="TFL93"/>
      <c r="TFM93"/>
      <c r="TFN93"/>
      <c r="TFO93"/>
      <c r="TFP93"/>
      <c r="TFQ93"/>
      <c r="TFR93"/>
      <c r="TFS93"/>
      <c r="TFT93"/>
      <c r="TFU93"/>
      <c r="TFV93"/>
      <c r="TFW93"/>
      <c r="TFX93"/>
      <c r="TFY93"/>
      <c r="TFZ93"/>
      <c r="TGA93"/>
      <c r="TGB93"/>
      <c r="TGC93"/>
      <c r="TGD93"/>
      <c r="TGE93"/>
      <c r="TGF93"/>
      <c r="TGG93"/>
      <c r="TGH93"/>
      <c r="TGI93"/>
      <c r="TGJ93"/>
      <c r="TGK93"/>
      <c r="TGL93"/>
      <c r="TGM93"/>
      <c r="TGN93"/>
      <c r="TGO93"/>
      <c r="TGP93"/>
      <c r="TGQ93"/>
      <c r="TGR93"/>
      <c r="TGS93"/>
      <c r="TGT93"/>
      <c r="TGU93"/>
      <c r="TGV93"/>
      <c r="TGW93"/>
      <c r="TGX93"/>
      <c r="TGY93"/>
      <c r="TGZ93"/>
      <c r="THA93"/>
      <c r="THB93"/>
      <c r="THC93"/>
      <c r="THD93"/>
      <c r="THE93"/>
      <c r="THF93"/>
      <c r="THG93"/>
      <c r="THH93"/>
      <c r="THI93"/>
      <c r="THJ93"/>
      <c r="THK93"/>
      <c r="THL93"/>
      <c r="THM93"/>
      <c r="THN93"/>
      <c r="THO93"/>
      <c r="THP93"/>
      <c r="THQ93"/>
      <c r="THR93"/>
      <c r="THS93"/>
      <c r="THT93"/>
      <c r="THU93"/>
      <c r="THV93"/>
      <c r="THW93"/>
      <c r="THX93"/>
      <c r="THY93"/>
      <c r="THZ93"/>
      <c r="TIA93"/>
      <c r="TIB93"/>
      <c r="TIC93"/>
      <c r="TID93"/>
      <c r="TIE93"/>
      <c r="TIF93"/>
      <c r="TIG93"/>
      <c r="TIH93"/>
      <c r="TII93"/>
      <c r="TIJ93"/>
      <c r="TIK93"/>
      <c r="TIL93"/>
      <c r="TIM93"/>
      <c r="TIN93"/>
      <c r="TIO93"/>
      <c r="TIP93"/>
      <c r="TIQ93"/>
      <c r="TIR93"/>
      <c r="TIS93"/>
      <c r="TIT93"/>
      <c r="TIU93"/>
      <c r="TIV93"/>
      <c r="TIW93"/>
      <c r="TIX93"/>
      <c r="TIY93"/>
      <c r="TIZ93"/>
      <c r="TJA93"/>
      <c r="TJB93"/>
      <c r="TJC93"/>
      <c r="TJD93"/>
      <c r="TJE93"/>
      <c r="TJF93"/>
      <c r="TJG93"/>
      <c r="TJH93"/>
      <c r="TJI93"/>
      <c r="TJJ93"/>
      <c r="TJK93"/>
      <c r="TJL93"/>
      <c r="TJM93"/>
      <c r="TJN93"/>
      <c r="TJO93"/>
      <c r="TJP93"/>
      <c r="TJQ93"/>
      <c r="TJR93"/>
      <c r="TJS93"/>
      <c r="TJT93"/>
      <c r="TJU93"/>
      <c r="TJV93"/>
      <c r="TJW93"/>
      <c r="TJX93"/>
      <c r="TJY93"/>
      <c r="TJZ93"/>
      <c r="TKA93"/>
      <c r="TKB93"/>
      <c r="TKC93"/>
      <c r="TKD93"/>
      <c r="TKE93"/>
      <c r="TKF93"/>
      <c r="TKG93"/>
      <c r="TKH93"/>
      <c r="TKI93"/>
      <c r="TKJ93"/>
      <c r="TKK93"/>
      <c r="TKL93"/>
      <c r="TKM93"/>
      <c r="TKN93"/>
      <c r="TKO93"/>
      <c r="TKP93"/>
      <c r="TKQ93"/>
      <c r="TKR93"/>
      <c r="TKS93"/>
      <c r="TKT93"/>
      <c r="TKU93"/>
      <c r="TKV93"/>
      <c r="TKW93"/>
      <c r="TKX93"/>
      <c r="TKY93"/>
      <c r="TKZ93"/>
      <c r="TLA93"/>
      <c r="TLB93"/>
      <c r="TLC93"/>
      <c r="TLD93"/>
      <c r="TLE93"/>
      <c r="TLF93"/>
      <c r="TLG93"/>
      <c r="TLH93"/>
      <c r="TLI93"/>
      <c r="TLJ93"/>
      <c r="TLK93"/>
      <c r="TLL93"/>
      <c r="TLM93"/>
      <c r="TLN93"/>
      <c r="TLO93"/>
      <c r="TLP93"/>
      <c r="TLQ93"/>
      <c r="TLR93"/>
      <c r="TLS93"/>
      <c r="TLT93"/>
      <c r="TLU93"/>
      <c r="TLV93"/>
      <c r="TLW93"/>
      <c r="TLX93"/>
      <c r="TLY93"/>
      <c r="TLZ93"/>
      <c r="TMA93"/>
      <c r="TMB93"/>
      <c r="TMC93"/>
      <c r="TMD93"/>
      <c r="TME93"/>
      <c r="TMF93"/>
      <c r="TMG93"/>
      <c r="TMH93"/>
      <c r="TMI93"/>
      <c r="TMJ93"/>
      <c r="TMK93"/>
      <c r="TML93"/>
      <c r="TMM93"/>
      <c r="TMN93"/>
      <c r="TMO93"/>
      <c r="TMP93"/>
      <c r="TMQ93"/>
      <c r="TMR93"/>
      <c r="TMS93"/>
      <c r="TMT93"/>
      <c r="TMU93"/>
      <c r="TMV93"/>
      <c r="TMW93"/>
      <c r="TMX93"/>
      <c r="TMY93"/>
      <c r="TMZ93"/>
      <c r="TNA93"/>
      <c r="TNB93"/>
      <c r="TNC93"/>
      <c r="TND93"/>
      <c r="TNE93"/>
      <c r="TNF93"/>
      <c r="TNG93"/>
      <c r="TNH93"/>
      <c r="TNI93"/>
      <c r="TNJ93"/>
      <c r="TNK93"/>
      <c r="TNL93"/>
      <c r="TNM93"/>
      <c r="TNN93"/>
      <c r="TNO93"/>
      <c r="TNP93"/>
      <c r="TNQ93"/>
      <c r="TNR93"/>
      <c r="TNS93"/>
      <c r="TNT93"/>
      <c r="TNU93"/>
      <c r="TNV93"/>
      <c r="TNW93"/>
      <c r="TNX93"/>
      <c r="TNY93"/>
      <c r="TNZ93"/>
      <c r="TOA93"/>
      <c r="TOB93"/>
      <c r="TOC93"/>
      <c r="TOD93"/>
      <c r="TOE93"/>
      <c r="TOF93"/>
      <c r="TOG93"/>
      <c r="TOH93"/>
      <c r="TOI93"/>
      <c r="TOJ93"/>
      <c r="TOK93"/>
      <c r="TOL93"/>
      <c r="TOM93"/>
      <c r="TON93"/>
      <c r="TOO93"/>
      <c r="TOP93"/>
      <c r="TOQ93"/>
      <c r="TOR93"/>
      <c r="TOS93"/>
      <c r="TOT93"/>
      <c r="TOU93"/>
      <c r="TOV93"/>
      <c r="TOW93"/>
      <c r="TOX93"/>
      <c r="TOY93"/>
      <c r="TOZ93"/>
      <c r="TPA93"/>
      <c r="TPB93"/>
      <c r="TPC93"/>
      <c r="TPD93"/>
      <c r="TPE93"/>
      <c r="TPF93"/>
      <c r="TPG93"/>
      <c r="TPH93"/>
      <c r="TPI93"/>
      <c r="TPJ93"/>
      <c r="TPK93"/>
      <c r="TPL93"/>
      <c r="TPM93"/>
      <c r="TPN93"/>
      <c r="TPO93"/>
      <c r="TPP93"/>
      <c r="TPQ93"/>
      <c r="TPR93"/>
      <c r="TPS93"/>
      <c r="TPT93"/>
      <c r="TPU93"/>
      <c r="TPV93"/>
      <c r="TPW93"/>
      <c r="TPX93"/>
      <c r="TPY93"/>
      <c r="TPZ93"/>
      <c r="TQA93"/>
      <c r="TQB93"/>
      <c r="TQC93"/>
      <c r="TQD93"/>
      <c r="TQE93"/>
      <c r="TQF93"/>
      <c r="TQG93"/>
      <c r="TQH93"/>
      <c r="TQI93"/>
      <c r="TQJ93"/>
      <c r="TQK93"/>
      <c r="TQL93"/>
      <c r="TQM93"/>
      <c r="TQN93"/>
      <c r="TQO93"/>
      <c r="TQP93"/>
      <c r="TQQ93"/>
      <c r="TQR93"/>
      <c r="TQS93"/>
      <c r="TQT93"/>
      <c r="TQU93"/>
      <c r="TQV93"/>
      <c r="TQW93"/>
      <c r="TQX93"/>
      <c r="TQY93"/>
      <c r="TQZ93"/>
      <c r="TRA93"/>
      <c r="TRB93"/>
      <c r="TRC93"/>
      <c r="TRD93"/>
      <c r="TRE93"/>
      <c r="TRF93"/>
      <c r="TRG93"/>
      <c r="TRH93"/>
      <c r="TRI93"/>
      <c r="TRJ93"/>
      <c r="TRK93"/>
      <c r="TRL93"/>
      <c r="TRM93"/>
      <c r="TRN93"/>
      <c r="TRO93"/>
      <c r="TRP93"/>
      <c r="TRQ93"/>
      <c r="TRR93"/>
      <c r="TRS93"/>
      <c r="TRT93"/>
      <c r="TRU93"/>
      <c r="TRV93"/>
      <c r="TRW93"/>
      <c r="TRX93"/>
      <c r="TRY93"/>
      <c r="TRZ93"/>
      <c r="TSA93"/>
      <c r="TSB93"/>
      <c r="TSC93"/>
      <c r="TSD93"/>
      <c r="TSE93"/>
      <c r="TSF93"/>
      <c r="TSG93"/>
      <c r="TSH93"/>
      <c r="TSI93"/>
      <c r="TSJ93"/>
      <c r="TSK93"/>
      <c r="TSL93"/>
      <c r="TSM93"/>
      <c r="TSN93"/>
      <c r="TSO93"/>
      <c r="TSP93"/>
      <c r="TSQ93"/>
      <c r="TSR93"/>
      <c r="TSS93"/>
      <c r="TST93"/>
      <c r="TSU93"/>
      <c r="TSV93"/>
      <c r="TSW93"/>
      <c r="TSX93"/>
      <c r="TSY93"/>
      <c r="TSZ93"/>
      <c r="TTA93"/>
      <c r="TTB93"/>
      <c r="TTC93"/>
      <c r="TTD93"/>
      <c r="TTE93"/>
      <c r="TTF93"/>
      <c r="TTG93"/>
      <c r="TTH93"/>
      <c r="TTI93"/>
      <c r="TTJ93"/>
      <c r="TTK93"/>
      <c r="TTL93"/>
      <c r="TTM93"/>
      <c r="TTN93"/>
      <c r="TTO93"/>
      <c r="TTP93"/>
      <c r="TTQ93"/>
      <c r="TTR93"/>
      <c r="TTS93"/>
      <c r="TTT93"/>
      <c r="TTU93"/>
      <c r="TTV93"/>
      <c r="TTW93"/>
      <c r="TTX93"/>
      <c r="TTY93"/>
      <c r="TTZ93"/>
      <c r="TUA93"/>
      <c r="TUB93"/>
      <c r="TUC93"/>
      <c r="TUD93"/>
      <c r="TUE93"/>
      <c r="TUF93"/>
      <c r="TUG93"/>
      <c r="TUH93"/>
      <c r="TUI93"/>
      <c r="TUJ93"/>
      <c r="TUK93"/>
      <c r="TUL93"/>
      <c r="TUM93"/>
      <c r="TUN93"/>
      <c r="TUO93"/>
      <c r="TUP93"/>
      <c r="TUQ93"/>
      <c r="TUR93"/>
      <c r="TUS93"/>
      <c r="TUT93"/>
      <c r="TUU93"/>
      <c r="TUV93"/>
      <c r="TUW93"/>
      <c r="TUX93"/>
      <c r="TUY93"/>
      <c r="TUZ93"/>
      <c r="TVA93"/>
      <c r="TVB93"/>
      <c r="TVC93"/>
      <c r="TVD93"/>
      <c r="TVE93"/>
      <c r="TVF93"/>
      <c r="TVG93"/>
      <c r="TVH93"/>
      <c r="TVI93"/>
      <c r="TVJ93"/>
      <c r="TVK93"/>
      <c r="TVL93"/>
      <c r="TVM93"/>
      <c r="TVN93"/>
      <c r="TVO93"/>
      <c r="TVP93"/>
      <c r="TVQ93"/>
      <c r="TVR93"/>
      <c r="TVS93"/>
      <c r="TVT93"/>
      <c r="TVU93"/>
      <c r="TVV93"/>
      <c r="TVW93"/>
      <c r="TVX93"/>
      <c r="TVY93"/>
      <c r="TVZ93"/>
      <c r="TWA93"/>
      <c r="TWB93"/>
      <c r="TWC93"/>
      <c r="TWD93"/>
      <c r="TWE93"/>
      <c r="TWF93"/>
      <c r="TWG93"/>
      <c r="TWH93"/>
      <c r="TWI93"/>
      <c r="TWJ93"/>
      <c r="TWK93"/>
      <c r="TWL93"/>
      <c r="TWM93"/>
      <c r="TWN93"/>
      <c r="TWO93"/>
      <c r="TWP93"/>
      <c r="TWQ93"/>
      <c r="TWR93"/>
      <c r="TWS93"/>
      <c r="TWT93"/>
      <c r="TWU93"/>
      <c r="TWV93"/>
      <c r="TWW93"/>
      <c r="TWX93"/>
      <c r="TWY93"/>
      <c r="TWZ93"/>
      <c r="TXA93"/>
      <c r="TXB93"/>
      <c r="TXC93"/>
      <c r="TXD93"/>
      <c r="TXE93"/>
      <c r="TXF93"/>
      <c r="TXG93"/>
      <c r="TXH93"/>
      <c r="TXI93"/>
      <c r="TXJ93"/>
      <c r="TXK93"/>
      <c r="TXL93"/>
      <c r="TXM93"/>
      <c r="TXN93"/>
      <c r="TXO93"/>
      <c r="TXP93"/>
      <c r="TXQ93"/>
      <c r="TXR93"/>
      <c r="TXS93"/>
      <c r="TXT93"/>
      <c r="TXU93"/>
      <c r="TXV93"/>
      <c r="TXW93"/>
      <c r="TXX93"/>
      <c r="TXY93"/>
      <c r="TXZ93"/>
      <c r="TYA93"/>
      <c r="TYB93"/>
      <c r="TYC93"/>
      <c r="TYD93"/>
      <c r="TYE93"/>
      <c r="TYF93"/>
      <c r="TYG93"/>
      <c r="TYH93"/>
      <c r="TYI93"/>
      <c r="TYJ93"/>
      <c r="TYK93"/>
      <c r="TYL93"/>
      <c r="TYM93"/>
      <c r="TYN93"/>
      <c r="TYO93"/>
      <c r="TYP93"/>
      <c r="TYQ93"/>
      <c r="TYR93"/>
      <c r="TYS93"/>
      <c r="TYT93"/>
      <c r="TYU93"/>
      <c r="TYV93"/>
      <c r="TYW93"/>
      <c r="TYX93"/>
      <c r="TYY93"/>
      <c r="TYZ93"/>
      <c r="TZA93"/>
      <c r="TZB93"/>
      <c r="TZC93"/>
      <c r="TZD93"/>
      <c r="TZE93"/>
      <c r="TZF93"/>
      <c r="TZG93"/>
      <c r="TZH93"/>
      <c r="TZI93"/>
      <c r="TZJ93"/>
      <c r="TZK93"/>
      <c r="TZL93"/>
      <c r="TZM93"/>
      <c r="TZN93"/>
      <c r="TZO93"/>
      <c r="TZP93"/>
      <c r="TZQ93"/>
      <c r="TZR93"/>
      <c r="TZS93"/>
      <c r="TZT93"/>
      <c r="TZU93"/>
      <c r="TZV93"/>
      <c r="TZW93"/>
      <c r="TZX93"/>
      <c r="TZY93"/>
      <c r="TZZ93"/>
      <c r="UAA93"/>
      <c r="UAB93"/>
      <c r="UAC93"/>
      <c r="UAD93"/>
      <c r="UAE93"/>
      <c r="UAF93"/>
      <c r="UAG93"/>
      <c r="UAH93"/>
      <c r="UAI93"/>
      <c r="UAJ93"/>
      <c r="UAK93"/>
      <c r="UAL93"/>
      <c r="UAM93"/>
      <c r="UAN93"/>
      <c r="UAO93"/>
      <c r="UAP93"/>
      <c r="UAQ93"/>
      <c r="UAR93"/>
      <c r="UAS93"/>
      <c r="UAT93"/>
      <c r="UAU93"/>
      <c r="UAV93"/>
      <c r="UAW93"/>
      <c r="UAX93"/>
      <c r="UAY93"/>
      <c r="UAZ93"/>
      <c r="UBA93"/>
      <c r="UBB93"/>
      <c r="UBC93"/>
      <c r="UBD93"/>
      <c r="UBE93"/>
      <c r="UBF93"/>
      <c r="UBG93"/>
      <c r="UBH93"/>
      <c r="UBI93"/>
      <c r="UBJ93"/>
      <c r="UBK93"/>
      <c r="UBL93"/>
      <c r="UBM93"/>
      <c r="UBN93"/>
      <c r="UBO93"/>
      <c r="UBP93"/>
      <c r="UBQ93"/>
      <c r="UBR93"/>
      <c r="UBS93"/>
      <c r="UBT93"/>
      <c r="UBU93"/>
      <c r="UBV93"/>
      <c r="UBW93"/>
      <c r="UBX93"/>
      <c r="UBY93"/>
      <c r="UBZ93"/>
      <c r="UCA93"/>
      <c r="UCB93"/>
      <c r="UCC93"/>
      <c r="UCD93"/>
      <c r="UCE93"/>
      <c r="UCF93"/>
      <c r="UCG93"/>
      <c r="UCH93"/>
      <c r="UCI93"/>
      <c r="UCJ93"/>
      <c r="UCK93"/>
      <c r="UCL93"/>
      <c r="UCM93"/>
      <c r="UCN93"/>
      <c r="UCO93"/>
      <c r="UCP93"/>
      <c r="UCQ93"/>
      <c r="UCR93"/>
      <c r="UCS93"/>
      <c r="UCT93"/>
      <c r="UCU93"/>
      <c r="UCV93"/>
      <c r="UCW93"/>
      <c r="UCX93"/>
      <c r="UCY93"/>
      <c r="UCZ93"/>
      <c r="UDA93"/>
      <c r="UDB93"/>
      <c r="UDC93"/>
      <c r="UDD93"/>
      <c r="UDE93"/>
      <c r="UDF93"/>
      <c r="UDG93"/>
      <c r="UDH93"/>
      <c r="UDI93"/>
      <c r="UDJ93"/>
      <c r="UDK93"/>
      <c r="UDL93"/>
      <c r="UDM93"/>
      <c r="UDN93"/>
      <c r="UDO93"/>
      <c r="UDP93"/>
      <c r="UDQ93"/>
      <c r="UDR93"/>
      <c r="UDS93"/>
      <c r="UDT93"/>
      <c r="UDU93"/>
      <c r="UDV93"/>
      <c r="UDW93"/>
      <c r="UDX93"/>
      <c r="UDY93"/>
      <c r="UDZ93"/>
      <c r="UEA93"/>
      <c r="UEB93"/>
      <c r="UEC93"/>
      <c r="UED93"/>
      <c r="UEE93"/>
      <c r="UEF93"/>
      <c r="UEG93"/>
      <c r="UEH93"/>
      <c r="UEI93"/>
      <c r="UEJ93"/>
      <c r="UEK93"/>
      <c r="UEL93"/>
      <c r="UEM93"/>
      <c r="UEN93"/>
      <c r="UEO93"/>
      <c r="UEP93"/>
      <c r="UEQ93"/>
      <c r="UER93"/>
      <c r="UES93"/>
      <c r="UET93"/>
      <c r="UEU93"/>
      <c r="UEV93"/>
      <c r="UEW93"/>
      <c r="UEX93"/>
      <c r="UEY93"/>
      <c r="UEZ93"/>
      <c r="UFA93"/>
      <c r="UFB93"/>
      <c r="UFC93"/>
      <c r="UFD93"/>
      <c r="UFE93"/>
      <c r="UFF93"/>
      <c r="UFG93"/>
      <c r="UFH93"/>
      <c r="UFI93"/>
      <c r="UFJ93"/>
      <c r="UFK93"/>
      <c r="UFL93"/>
      <c r="UFM93"/>
      <c r="UFN93"/>
      <c r="UFO93"/>
      <c r="UFP93"/>
      <c r="UFQ93"/>
      <c r="UFR93"/>
      <c r="UFS93"/>
      <c r="UFT93"/>
      <c r="UFU93"/>
      <c r="UFV93"/>
      <c r="UFW93"/>
      <c r="UFX93"/>
      <c r="UFY93"/>
      <c r="UFZ93"/>
      <c r="UGA93"/>
      <c r="UGB93"/>
      <c r="UGC93"/>
      <c r="UGD93"/>
      <c r="UGE93"/>
      <c r="UGF93"/>
      <c r="UGG93"/>
      <c r="UGH93"/>
      <c r="UGI93"/>
      <c r="UGJ93"/>
      <c r="UGK93"/>
      <c r="UGL93"/>
      <c r="UGM93"/>
      <c r="UGN93"/>
      <c r="UGO93"/>
      <c r="UGP93"/>
      <c r="UGQ93"/>
      <c r="UGR93"/>
      <c r="UGS93"/>
      <c r="UGT93"/>
      <c r="UGU93"/>
      <c r="UGV93"/>
      <c r="UGW93"/>
      <c r="UGX93"/>
      <c r="UGY93"/>
      <c r="UGZ93"/>
      <c r="UHA93"/>
      <c r="UHB93"/>
      <c r="UHC93"/>
      <c r="UHD93"/>
      <c r="UHE93"/>
      <c r="UHF93"/>
      <c r="UHG93"/>
      <c r="UHH93"/>
      <c r="UHI93"/>
      <c r="UHJ93"/>
      <c r="UHK93"/>
      <c r="UHL93"/>
      <c r="UHM93"/>
      <c r="UHN93"/>
      <c r="UHO93"/>
      <c r="UHP93"/>
      <c r="UHQ93"/>
      <c r="UHR93"/>
      <c r="UHS93"/>
      <c r="UHT93"/>
      <c r="UHU93"/>
      <c r="UHV93"/>
      <c r="UHW93"/>
      <c r="UHX93"/>
      <c r="UHY93"/>
      <c r="UHZ93"/>
      <c r="UIA93"/>
      <c r="UIB93"/>
      <c r="UIC93"/>
      <c r="UID93"/>
      <c r="UIE93"/>
      <c r="UIF93"/>
      <c r="UIG93"/>
      <c r="UIH93"/>
      <c r="UII93"/>
      <c r="UIJ93"/>
      <c r="UIK93"/>
      <c r="UIL93"/>
      <c r="UIM93"/>
      <c r="UIN93"/>
      <c r="UIO93"/>
      <c r="UIP93"/>
      <c r="UIQ93"/>
      <c r="UIR93"/>
      <c r="UIS93"/>
      <c r="UIT93"/>
      <c r="UIU93"/>
      <c r="UIV93"/>
      <c r="UIW93"/>
      <c r="UIX93"/>
      <c r="UIY93"/>
      <c r="UIZ93"/>
      <c r="UJA93"/>
      <c r="UJB93"/>
      <c r="UJC93"/>
      <c r="UJD93"/>
      <c r="UJE93"/>
      <c r="UJF93"/>
      <c r="UJG93"/>
      <c r="UJH93"/>
      <c r="UJI93"/>
      <c r="UJJ93"/>
      <c r="UJK93"/>
      <c r="UJL93"/>
      <c r="UJM93"/>
      <c r="UJN93"/>
      <c r="UJO93"/>
      <c r="UJP93"/>
      <c r="UJQ93"/>
      <c r="UJR93"/>
      <c r="UJS93"/>
      <c r="UJT93"/>
      <c r="UJU93"/>
      <c r="UJV93"/>
      <c r="UJW93"/>
      <c r="UJX93"/>
      <c r="UJY93"/>
      <c r="UJZ93"/>
      <c r="UKA93"/>
      <c r="UKB93"/>
      <c r="UKC93"/>
      <c r="UKD93"/>
      <c r="UKE93"/>
      <c r="UKF93"/>
      <c r="UKG93"/>
      <c r="UKH93"/>
      <c r="UKI93"/>
      <c r="UKJ93"/>
      <c r="UKK93"/>
      <c r="UKL93"/>
      <c r="UKM93"/>
      <c r="UKN93"/>
      <c r="UKO93"/>
      <c r="UKP93"/>
      <c r="UKQ93"/>
      <c r="UKR93"/>
      <c r="UKS93"/>
      <c r="UKT93"/>
      <c r="UKU93"/>
      <c r="UKV93"/>
      <c r="UKW93"/>
      <c r="UKX93"/>
      <c r="UKY93"/>
      <c r="UKZ93"/>
      <c r="ULA93"/>
      <c r="ULB93"/>
      <c r="ULC93"/>
      <c r="ULD93"/>
      <c r="ULE93"/>
      <c r="ULF93"/>
      <c r="ULG93"/>
      <c r="ULH93"/>
      <c r="ULI93"/>
      <c r="ULJ93"/>
      <c r="ULK93"/>
      <c r="ULL93"/>
      <c r="ULM93"/>
      <c r="ULN93"/>
      <c r="ULO93"/>
      <c r="ULP93"/>
      <c r="ULQ93"/>
      <c r="ULR93"/>
      <c r="ULS93"/>
      <c r="ULT93"/>
      <c r="ULU93"/>
      <c r="ULV93"/>
      <c r="ULW93"/>
      <c r="ULX93"/>
      <c r="ULY93"/>
      <c r="ULZ93"/>
      <c r="UMA93"/>
      <c r="UMB93"/>
      <c r="UMC93"/>
      <c r="UMD93"/>
      <c r="UME93"/>
      <c r="UMF93"/>
      <c r="UMG93"/>
      <c r="UMH93"/>
      <c r="UMI93"/>
      <c r="UMJ93"/>
      <c r="UMK93"/>
      <c r="UML93"/>
      <c r="UMM93"/>
      <c r="UMN93"/>
      <c r="UMO93"/>
      <c r="UMP93"/>
      <c r="UMQ93"/>
      <c r="UMR93"/>
      <c r="UMS93"/>
      <c r="UMT93"/>
      <c r="UMU93"/>
      <c r="UMV93"/>
      <c r="UMW93"/>
      <c r="UMX93"/>
      <c r="UMY93"/>
      <c r="UMZ93"/>
      <c r="UNA93"/>
      <c r="UNB93"/>
      <c r="UNC93"/>
      <c r="UND93"/>
      <c r="UNE93"/>
      <c r="UNF93"/>
      <c r="UNG93"/>
      <c r="UNH93"/>
      <c r="UNI93"/>
      <c r="UNJ93"/>
      <c r="UNK93"/>
      <c r="UNL93"/>
      <c r="UNM93"/>
      <c r="UNN93"/>
      <c r="UNO93"/>
      <c r="UNP93"/>
      <c r="UNQ93"/>
      <c r="UNR93"/>
      <c r="UNS93"/>
      <c r="UNT93"/>
      <c r="UNU93"/>
      <c r="UNV93"/>
      <c r="UNW93"/>
      <c r="UNX93"/>
      <c r="UNY93"/>
      <c r="UNZ93"/>
      <c r="UOA93"/>
      <c r="UOB93"/>
      <c r="UOC93"/>
      <c r="UOD93"/>
      <c r="UOE93"/>
      <c r="UOF93"/>
      <c r="UOG93"/>
      <c r="UOH93"/>
      <c r="UOI93"/>
      <c r="UOJ93"/>
      <c r="UOK93"/>
      <c r="UOL93"/>
      <c r="UOM93"/>
      <c r="UON93"/>
      <c r="UOO93"/>
      <c r="UOP93"/>
      <c r="UOQ93"/>
      <c r="UOR93"/>
      <c r="UOS93"/>
      <c r="UOT93"/>
      <c r="UOU93"/>
      <c r="UOV93"/>
      <c r="UOW93"/>
      <c r="UOX93"/>
      <c r="UOY93"/>
      <c r="UOZ93"/>
      <c r="UPA93"/>
      <c r="UPB93"/>
      <c r="UPC93"/>
      <c r="UPD93"/>
      <c r="UPE93"/>
      <c r="UPF93"/>
      <c r="UPG93"/>
      <c r="UPH93"/>
      <c r="UPI93"/>
      <c r="UPJ93"/>
      <c r="UPK93"/>
      <c r="UPL93"/>
      <c r="UPM93"/>
      <c r="UPN93"/>
      <c r="UPO93"/>
      <c r="UPP93"/>
      <c r="UPQ93"/>
      <c r="UPR93"/>
      <c r="UPS93"/>
      <c r="UPT93"/>
      <c r="UPU93"/>
      <c r="UPV93"/>
      <c r="UPW93"/>
      <c r="UPX93"/>
      <c r="UPY93"/>
      <c r="UPZ93"/>
      <c r="UQA93"/>
      <c r="UQB93"/>
      <c r="UQC93"/>
      <c r="UQD93"/>
      <c r="UQE93"/>
      <c r="UQF93"/>
      <c r="UQG93"/>
      <c r="UQH93"/>
      <c r="UQI93"/>
      <c r="UQJ93"/>
      <c r="UQK93"/>
      <c r="UQL93"/>
      <c r="UQM93"/>
      <c r="UQN93"/>
      <c r="UQO93"/>
      <c r="UQP93"/>
      <c r="UQQ93"/>
      <c r="UQR93"/>
      <c r="UQS93"/>
      <c r="UQT93"/>
      <c r="UQU93"/>
      <c r="UQV93"/>
      <c r="UQW93"/>
      <c r="UQX93"/>
      <c r="UQY93"/>
      <c r="UQZ93"/>
      <c r="URA93"/>
      <c r="URB93"/>
      <c r="URC93"/>
      <c r="URD93"/>
      <c r="URE93"/>
      <c r="URF93"/>
      <c r="URG93"/>
      <c r="URH93"/>
      <c r="URI93"/>
      <c r="URJ93"/>
      <c r="URK93"/>
      <c r="URL93"/>
      <c r="URM93"/>
      <c r="URN93"/>
      <c r="URO93"/>
      <c r="URP93"/>
      <c r="URQ93"/>
      <c r="URR93"/>
      <c r="URS93"/>
      <c r="URT93"/>
      <c r="URU93"/>
      <c r="URV93"/>
      <c r="URW93"/>
      <c r="URX93"/>
      <c r="URY93"/>
      <c r="URZ93"/>
      <c r="USA93"/>
      <c r="USB93"/>
      <c r="USC93"/>
      <c r="USD93"/>
      <c r="USE93"/>
      <c r="USF93"/>
      <c r="USG93"/>
      <c r="USH93"/>
      <c r="USI93"/>
      <c r="USJ93"/>
      <c r="USK93"/>
      <c r="USL93"/>
      <c r="USM93"/>
      <c r="USN93"/>
      <c r="USO93"/>
      <c r="USP93"/>
      <c r="USQ93"/>
      <c r="USR93"/>
      <c r="USS93"/>
      <c r="UST93"/>
      <c r="USU93"/>
      <c r="USV93"/>
      <c r="USW93"/>
      <c r="USX93"/>
      <c r="USY93"/>
      <c r="USZ93"/>
      <c r="UTA93"/>
      <c r="UTB93"/>
      <c r="UTC93"/>
      <c r="UTD93"/>
      <c r="UTE93"/>
      <c r="UTF93"/>
      <c r="UTG93"/>
      <c r="UTH93"/>
      <c r="UTI93"/>
      <c r="UTJ93"/>
      <c r="UTK93"/>
      <c r="UTL93"/>
      <c r="UTM93"/>
      <c r="UTN93"/>
      <c r="UTO93"/>
      <c r="UTP93"/>
      <c r="UTQ93"/>
      <c r="UTR93"/>
      <c r="UTS93"/>
      <c r="UTT93"/>
      <c r="UTU93"/>
      <c r="UTV93"/>
      <c r="UTW93"/>
      <c r="UTX93"/>
      <c r="UTY93"/>
      <c r="UTZ93"/>
      <c r="UUA93"/>
      <c r="UUB93"/>
      <c r="UUC93"/>
      <c r="UUD93"/>
      <c r="UUE93"/>
      <c r="UUF93"/>
      <c r="UUG93"/>
      <c r="UUH93"/>
      <c r="UUI93"/>
      <c r="UUJ93"/>
      <c r="UUK93"/>
      <c r="UUL93"/>
      <c r="UUM93"/>
      <c r="UUN93"/>
      <c r="UUO93"/>
      <c r="UUP93"/>
      <c r="UUQ93"/>
      <c r="UUR93"/>
      <c r="UUS93"/>
      <c r="UUT93"/>
      <c r="UUU93"/>
      <c r="UUV93"/>
      <c r="UUW93"/>
      <c r="UUX93"/>
      <c r="UUY93"/>
      <c r="UUZ93"/>
      <c r="UVA93"/>
      <c r="UVB93"/>
      <c r="UVC93"/>
      <c r="UVD93"/>
      <c r="UVE93"/>
      <c r="UVF93"/>
      <c r="UVG93"/>
      <c r="UVH93"/>
      <c r="UVI93"/>
      <c r="UVJ93"/>
      <c r="UVK93"/>
      <c r="UVL93"/>
      <c r="UVM93"/>
      <c r="UVN93"/>
      <c r="UVO93"/>
      <c r="UVP93"/>
      <c r="UVQ93"/>
      <c r="UVR93"/>
      <c r="UVS93"/>
      <c r="UVT93"/>
      <c r="UVU93"/>
      <c r="UVV93"/>
      <c r="UVW93"/>
      <c r="UVX93"/>
      <c r="UVY93"/>
      <c r="UVZ93"/>
      <c r="UWA93"/>
      <c r="UWB93"/>
      <c r="UWC93"/>
      <c r="UWD93"/>
      <c r="UWE93"/>
      <c r="UWF93"/>
      <c r="UWG93"/>
      <c r="UWH93"/>
      <c r="UWI93"/>
      <c r="UWJ93"/>
      <c r="UWK93"/>
      <c r="UWL93"/>
      <c r="UWM93"/>
      <c r="UWN93"/>
      <c r="UWO93"/>
      <c r="UWP93"/>
      <c r="UWQ93"/>
      <c r="UWR93"/>
      <c r="UWS93"/>
      <c r="UWT93"/>
      <c r="UWU93"/>
      <c r="UWV93"/>
      <c r="UWW93"/>
      <c r="UWX93"/>
      <c r="UWY93"/>
      <c r="UWZ93"/>
      <c r="UXA93"/>
      <c r="UXB93"/>
      <c r="UXC93"/>
      <c r="UXD93"/>
      <c r="UXE93"/>
      <c r="UXF93"/>
      <c r="UXG93"/>
      <c r="UXH93"/>
      <c r="UXI93"/>
      <c r="UXJ93"/>
      <c r="UXK93"/>
      <c r="UXL93"/>
      <c r="UXM93"/>
      <c r="UXN93"/>
      <c r="UXO93"/>
      <c r="UXP93"/>
      <c r="UXQ93"/>
      <c r="UXR93"/>
      <c r="UXS93"/>
      <c r="UXT93"/>
      <c r="UXU93"/>
      <c r="UXV93"/>
      <c r="UXW93"/>
      <c r="UXX93"/>
      <c r="UXY93"/>
      <c r="UXZ93"/>
      <c r="UYA93"/>
      <c r="UYB93"/>
      <c r="UYC93"/>
      <c r="UYD93"/>
      <c r="UYE93"/>
      <c r="UYF93"/>
      <c r="UYG93"/>
      <c r="UYH93"/>
      <c r="UYI93"/>
      <c r="UYJ93"/>
      <c r="UYK93"/>
      <c r="UYL93"/>
      <c r="UYM93"/>
      <c r="UYN93"/>
      <c r="UYO93"/>
      <c r="UYP93"/>
      <c r="UYQ93"/>
      <c r="UYR93"/>
      <c r="UYS93"/>
      <c r="UYT93"/>
      <c r="UYU93"/>
      <c r="UYV93"/>
      <c r="UYW93"/>
      <c r="UYX93"/>
      <c r="UYY93"/>
      <c r="UYZ93"/>
      <c r="UZA93"/>
      <c r="UZB93"/>
      <c r="UZC93"/>
      <c r="UZD93"/>
      <c r="UZE93"/>
      <c r="UZF93"/>
      <c r="UZG93"/>
      <c r="UZH93"/>
      <c r="UZI93"/>
      <c r="UZJ93"/>
      <c r="UZK93"/>
      <c r="UZL93"/>
      <c r="UZM93"/>
      <c r="UZN93"/>
      <c r="UZO93"/>
      <c r="UZP93"/>
      <c r="UZQ93"/>
      <c r="UZR93"/>
      <c r="UZS93"/>
      <c r="UZT93"/>
      <c r="UZU93"/>
      <c r="UZV93"/>
      <c r="UZW93"/>
      <c r="UZX93"/>
      <c r="UZY93"/>
      <c r="UZZ93"/>
      <c r="VAA93"/>
      <c r="VAB93"/>
      <c r="VAC93"/>
      <c r="VAD93"/>
      <c r="VAE93"/>
      <c r="VAF93"/>
      <c r="VAG93"/>
      <c r="VAH93"/>
      <c r="VAI93"/>
      <c r="VAJ93"/>
      <c r="VAK93"/>
      <c r="VAL93"/>
      <c r="VAM93"/>
      <c r="VAN93"/>
      <c r="VAO93"/>
      <c r="VAP93"/>
      <c r="VAQ93"/>
      <c r="VAR93"/>
      <c r="VAS93"/>
      <c r="VAT93"/>
      <c r="VAU93"/>
      <c r="VAV93"/>
      <c r="VAW93"/>
      <c r="VAX93"/>
      <c r="VAY93"/>
      <c r="VAZ93"/>
      <c r="VBA93"/>
      <c r="VBB93"/>
      <c r="VBC93"/>
      <c r="VBD93"/>
      <c r="VBE93"/>
      <c r="VBF93"/>
      <c r="VBG93"/>
      <c r="VBH93"/>
      <c r="VBI93"/>
      <c r="VBJ93"/>
      <c r="VBK93"/>
      <c r="VBL93"/>
      <c r="VBM93"/>
      <c r="VBN93"/>
      <c r="VBO93"/>
      <c r="VBP93"/>
      <c r="VBQ93"/>
      <c r="VBR93"/>
      <c r="VBS93"/>
      <c r="VBT93"/>
      <c r="VBU93"/>
      <c r="VBV93"/>
      <c r="VBW93"/>
      <c r="VBX93"/>
      <c r="VBY93"/>
      <c r="VBZ93"/>
      <c r="VCA93"/>
      <c r="VCB93"/>
      <c r="VCC93"/>
      <c r="VCD93"/>
      <c r="VCE93"/>
      <c r="VCF93"/>
      <c r="VCG93"/>
      <c r="VCH93"/>
      <c r="VCI93"/>
      <c r="VCJ93"/>
      <c r="VCK93"/>
      <c r="VCL93"/>
      <c r="VCM93"/>
      <c r="VCN93"/>
      <c r="VCO93"/>
      <c r="VCP93"/>
      <c r="VCQ93"/>
      <c r="VCR93"/>
      <c r="VCS93"/>
      <c r="VCT93"/>
      <c r="VCU93"/>
      <c r="VCV93"/>
      <c r="VCW93"/>
      <c r="VCX93"/>
      <c r="VCY93"/>
      <c r="VCZ93"/>
      <c r="VDA93"/>
      <c r="VDB93"/>
      <c r="VDC93"/>
      <c r="VDD93"/>
      <c r="VDE93"/>
      <c r="VDF93"/>
      <c r="VDG93"/>
      <c r="VDH93"/>
      <c r="VDI93"/>
      <c r="VDJ93"/>
      <c r="VDK93"/>
      <c r="VDL93"/>
      <c r="VDM93"/>
      <c r="VDN93"/>
      <c r="VDO93"/>
      <c r="VDP93"/>
      <c r="VDQ93"/>
      <c r="VDR93"/>
      <c r="VDS93"/>
      <c r="VDT93"/>
      <c r="VDU93"/>
      <c r="VDV93"/>
      <c r="VDW93"/>
      <c r="VDX93"/>
      <c r="VDY93"/>
      <c r="VDZ93"/>
      <c r="VEA93"/>
      <c r="VEB93"/>
      <c r="VEC93"/>
      <c r="VED93"/>
      <c r="VEE93"/>
      <c r="VEF93"/>
      <c r="VEG93"/>
      <c r="VEH93"/>
      <c r="VEI93"/>
      <c r="VEJ93"/>
      <c r="VEK93"/>
      <c r="VEL93"/>
      <c r="VEM93"/>
      <c r="VEN93"/>
      <c r="VEO93"/>
      <c r="VEP93"/>
      <c r="VEQ93"/>
      <c r="VER93"/>
      <c r="VES93"/>
      <c r="VET93"/>
      <c r="VEU93"/>
      <c r="VEV93"/>
      <c r="VEW93"/>
      <c r="VEX93"/>
      <c r="VEY93"/>
      <c r="VEZ93"/>
      <c r="VFA93"/>
      <c r="VFB93"/>
      <c r="VFC93"/>
      <c r="VFD93"/>
      <c r="VFE93"/>
      <c r="VFF93"/>
      <c r="VFG93"/>
      <c r="VFH93"/>
      <c r="VFI93"/>
      <c r="VFJ93"/>
      <c r="VFK93"/>
      <c r="VFL93"/>
      <c r="VFM93"/>
      <c r="VFN93"/>
      <c r="VFO93"/>
      <c r="VFP93"/>
      <c r="VFQ93"/>
      <c r="VFR93"/>
      <c r="VFS93"/>
      <c r="VFT93"/>
      <c r="VFU93"/>
      <c r="VFV93"/>
      <c r="VFW93"/>
      <c r="VFX93"/>
      <c r="VFY93"/>
      <c r="VFZ93"/>
      <c r="VGA93"/>
      <c r="VGB93"/>
      <c r="VGC93"/>
      <c r="VGD93"/>
      <c r="VGE93"/>
      <c r="VGF93"/>
      <c r="VGG93"/>
      <c r="VGH93"/>
      <c r="VGI93"/>
      <c r="VGJ93"/>
      <c r="VGK93"/>
      <c r="VGL93"/>
      <c r="VGM93"/>
      <c r="VGN93"/>
      <c r="VGO93"/>
      <c r="VGP93"/>
      <c r="VGQ93"/>
      <c r="VGR93"/>
      <c r="VGS93"/>
      <c r="VGT93"/>
      <c r="VGU93"/>
      <c r="VGV93"/>
      <c r="VGW93"/>
      <c r="VGX93"/>
      <c r="VGY93"/>
      <c r="VGZ93"/>
      <c r="VHA93"/>
      <c r="VHB93"/>
      <c r="VHC93"/>
      <c r="VHD93"/>
      <c r="VHE93"/>
      <c r="VHF93"/>
      <c r="VHG93"/>
      <c r="VHH93"/>
      <c r="VHI93"/>
      <c r="VHJ93"/>
      <c r="VHK93"/>
      <c r="VHL93"/>
      <c r="VHM93"/>
      <c r="VHN93"/>
      <c r="VHO93"/>
      <c r="VHP93"/>
      <c r="VHQ93"/>
      <c r="VHR93"/>
      <c r="VHS93"/>
      <c r="VHT93"/>
      <c r="VHU93"/>
      <c r="VHV93"/>
      <c r="VHW93"/>
      <c r="VHX93"/>
      <c r="VHY93"/>
      <c r="VHZ93"/>
      <c r="VIA93"/>
      <c r="VIB93"/>
      <c r="VIC93"/>
      <c r="VID93"/>
      <c r="VIE93"/>
      <c r="VIF93"/>
      <c r="VIG93"/>
      <c r="VIH93"/>
      <c r="VII93"/>
      <c r="VIJ93"/>
      <c r="VIK93"/>
      <c r="VIL93"/>
      <c r="VIM93"/>
      <c r="VIN93"/>
      <c r="VIO93"/>
      <c r="VIP93"/>
      <c r="VIQ93"/>
      <c r="VIR93"/>
      <c r="VIS93"/>
      <c r="VIT93"/>
      <c r="VIU93"/>
      <c r="VIV93"/>
      <c r="VIW93"/>
      <c r="VIX93"/>
      <c r="VIY93"/>
      <c r="VIZ93"/>
      <c r="VJA93"/>
      <c r="VJB93"/>
      <c r="VJC93"/>
      <c r="VJD93"/>
      <c r="VJE93"/>
      <c r="VJF93"/>
      <c r="VJG93"/>
      <c r="VJH93"/>
      <c r="VJI93"/>
      <c r="VJJ93"/>
      <c r="VJK93"/>
      <c r="VJL93"/>
      <c r="VJM93"/>
      <c r="VJN93"/>
      <c r="VJO93"/>
      <c r="VJP93"/>
      <c r="VJQ93"/>
      <c r="VJR93"/>
      <c r="VJS93"/>
      <c r="VJT93"/>
      <c r="VJU93"/>
      <c r="VJV93"/>
      <c r="VJW93"/>
      <c r="VJX93"/>
      <c r="VJY93"/>
      <c r="VJZ93"/>
      <c r="VKA93"/>
      <c r="VKB93"/>
      <c r="VKC93"/>
      <c r="VKD93"/>
      <c r="VKE93"/>
      <c r="VKF93"/>
      <c r="VKG93"/>
      <c r="VKH93"/>
      <c r="VKI93"/>
      <c r="VKJ93"/>
      <c r="VKK93"/>
      <c r="VKL93"/>
      <c r="VKM93"/>
      <c r="VKN93"/>
      <c r="VKO93"/>
      <c r="VKP93"/>
      <c r="VKQ93"/>
      <c r="VKR93"/>
      <c r="VKS93"/>
      <c r="VKT93"/>
      <c r="VKU93"/>
      <c r="VKV93"/>
      <c r="VKW93"/>
      <c r="VKX93"/>
      <c r="VKY93"/>
      <c r="VKZ93"/>
      <c r="VLA93"/>
      <c r="VLB93"/>
      <c r="VLC93"/>
      <c r="VLD93"/>
      <c r="VLE93"/>
      <c r="VLF93"/>
      <c r="VLG93"/>
      <c r="VLH93"/>
      <c r="VLI93"/>
      <c r="VLJ93"/>
      <c r="VLK93"/>
      <c r="VLL93"/>
      <c r="VLM93"/>
      <c r="VLN93"/>
      <c r="VLO93"/>
      <c r="VLP93"/>
      <c r="VLQ93"/>
      <c r="VLR93"/>
      <c r="VLS93"/>
      <c r="VLT93"/>
      <c r="VLU93"/>
      <c r="VLV93"/>
      <c r="VLW93"/>
      <c r="VLX93"/>
      <c r="VLY93"/>
      <c r="VLZ93"/>
      <c r="VMA93"/>
      <c r="VMB93"/>
      <c r="VMC93"/>
      <c r="VMD93"/>
      <c r="VME93"/>
      <c r="VMF93"/>
      <c r="VMG93"/>
      <c r="VMH93"/>
      <c r="VMI93"/>
      <c r="VMJ93"/>
      <c r="VMK93"/>
      <c r="VML93"/>
      <c r="VMM93"/>
      <c r="VMN93"/>
      <c r="VMO93"/>
      <c r="VMP93"/>
      <c r="VMQ93"/>
      <c r="VMR93"/>
      <c r="VMS93"/>
      <c r="VMT93"/>
      <c r="VMU93"/>
      <c r="VMV93"/>
      <c r="VMW93"/>
      <c r="VMX93"/>
      <c r="VMY93"/>
      <c r="VMZ93"/>
      <c r="VNA93"/>
      <c r="VNB93"/>
      <c r="VNC93"/>
      <c r="VND93"/>
      <c r="VNE93"/>
      <c r="VNF93"/>
      <c r="VNG93"/>
      <c r="VNH93"/>
      <c r="VNI93"/>
      <c r="VNJ93"/>
      <c r="VNK93"/>
      <c r="VNL93"/>
      <c r="VNM93"/>
      <c r="VNN93"/>
      <c r="VNO93"/>
      <c r="VNP93"/>
      <c r="VNQ93"/>
      <c r="VNR93"/>
      <c r="VNS93"/>
      <c r="VNT93"/>
      <c r="VNU93"/>
      <c r="VNV93"/>
      <c r="VNW93"/>
      <c r="VNX93"/>
      <c r="VNY93"/>
      <c r="VNZ93"/>
      <c r="VOA93"/>
      <c r="VOB93"/>
      <c r="VOC93"/>
      <c r="VOD93"/>
      <c r="VOE93"/>
      <c r="VOF93"/>
      <c r="VOG93"/>
      <c r="VOH93"/>
      <c r="VOI93"/>
      <c r="VOJ93"/>
      <c r="VOK93"/>
      <c r="VOL93"/>
      <c r="VOM93"/>
      <c r="VON93"/>
      <c r="VOO93"/>
      <c r="VOP93"/>
      <c r="VOQ93"/>
      <c r="VOR93"/>
      <c r="VOS93"/>
      <c r="VOT93"/>
      <c r="VOU93"/>
      <c r="VOV93"/>
      <c r="VOW93"/>
      <c r="VOX93"/>
      <c r="VOY93"/>
      <c r="VOZ93"/>
      <c r="VPA93"/>
      <c r="VPB93"/>
      <c r="VPC93"/>
      <c r="VPD93"/>
      <c r="VPE93"/>
      <c r="VPF93"/>
      <c r="VPG93"/>
      <c r="VPH93"/>
      <c r="VPI93"/>
      <c r="VPJ93"/>
      <c r="VPK93"/>
      <c r="VPL93"/>
      <c r="VPM93"/>
      <c r="VPN93"/>
      <c r="VPO93"/>
      <c r="VPP93"/>
      <c r="VPQ93"/>
      <c r="VPR93"/>
      <c r="VPS93"/>
      <c r="VPT93"/>
      <c r="VPU93"/>
      <c r="VPV93"/>
      <c r="VPW93"/>
      <c r="VPX93"/>
      <c r="VPY93"/>
      <c r="VPZ93"/>
      <c r="VQA93"/>
      <c r="VQB93"/>
      <c r="VQC93"/>
      <c r="VQD93"/>
      <c r="VQE93"/>
      <c r="VQF93"/>
      <c r="VQG93"/>
      <c r="VQH93"/>
      <c r="VQI93"/>
      <c r="VQJ93"/>
      <c r="VQK93"/>
      <c r="VQL93"/>
      <c r="VQM93"/>
      <c r="VQN93"/>
      <c r="VQO93"/>
      <c r="VQP93"/>
      <c r="VQQ93"/>
      <c r="VQR93"/>
      <c r="VQS93"/>
      <c r="VQT93"/>
      <c r="VQU93"/>
      <c r="VQV93"/>
      <c r="VQW93"/>
      <c r="VQX93"/>
      <c r="VQY93"/>
      <c r="VQZ93"/>
      <c r="VRA93"/>
      <c r="VRB93"/>
      <c r="VRC93"/>
      <c r="VRD93"/>
      <c r="VRE93"/>
      <c r="VRF93"/>
      <c r="VRG93"/>
      <c r="VRH93"/>
      <c r="VRI93"/>
      <c r="VRJ93"/>
      <c r="VRK93"/>
      <c r="VRL93"/>
      <c r="VRM93"/>
      <c r="VRN93"/>
      <c r="VRO93"/>
      <c r="VRP93"/>
      <c r="VRQ93"/>
      <c r="VRR93"/>
      <c r="VRS93"/>
      <c r="VRT93"/>
      <c r="VRU93"/>
      <c r="VRV93"/>
      <c r="VRW93"/>
      <c r="VRX93"/>
      <c r="VRY93"/>
      <c r="VRZ93"/>
      <c r="VSA93"/>
      <c r="VSB93"/>
      <c r="VSC93"/>
      <c r="VSD93"/>
      <c r="VSE93"/>
      <c r="VSF93"/>
      <c r="VSG93"/>
      <c r="VSH93"/>
      <c r="VSI93"/>
      <c r="VSJ93"/>
      <c r="VSK93"/>
      <c r="VSL93"/>
      <c r="VSM93"/>
      <c r="VSN93"/>
      <c r="VSO93"/>
      <c r="VSP93"/>
      <c r="VSQ93"/>
      <c r="VSR93"/>
      <c r="VSS93"/>
      <c r="VST93"/>
      <c r="VSU93"/>
      <c r="VSV93"/>
      <c r="VSW93"/>
      <c r="VSX93"/>
      <c r="VSY93"/>
      <c r="VSZ93"/>
      <c r="VTA93"/>
      <c r="VTB93"/>
      <c r="VTC93"/>
      <c r="VTD93"/>
      <c r="VTE93"/>
      <c r="VTF93"/>
      <c r="VTG93"/>
      <c r="VTH93"/>
      <c r="VTI93"/>
      <c r="VTJ93"/>
      <c r="VTK93"/>
      <c r="VTL93"/>
      <c r="VTM93"/>
      <c r="VTN93"/>
      <c r="VTO93"/>
      <c r="VTP93"/>
      <c r="VTQ93"/>
      <c r="VTR93"/>
      <c r="VTS93"/>
      <c r="VTT93"/>
      <c r="VTU93"/>
      <c r="VTV93"/>
      <c r="VTW93"/>
      <c r="VTX93"/>
      <c r="VTY93"/>
      <c r="VTZ93"/>
      <c r="VUA93"/>
      <c r="VUB93"/>
      <c r="VUC93"/>
      <c r="VUD93"/>
      <c r="VUE93"/>
      <c r="VUF93"/>
      <c r="VUG93"/>
      <c r="VUH93"/>
      <c r="VUI93"/>
      <c r="VUJ93"/>
      <c r="VUK93"/>
      <c r="VUL93"/>
      <c r="VUM93"/>
      <c r="VUN93"/>
      <c r="VUO93"/>
      <c r="VUP93"/>
      <c r="VUQ93"/>
      <c r="VUR93"/>
      <c r="VUS93"/>
      <c r="VUT93"/>
      <c r="VUU93"/>
      <c r="VUV93"/>
      <c r="VUW93"/>
      <c r="VUX93"/>
      <c r="VUY93"/>
      <c r="VUZ93"/>
      <c r="VVA93"/>
      <c r="VVB93"/>
      <c r="VVC93"/>
      <c r="VVD93"/>
      <c r="VVE93"/>
      <c r="VVF93"/>
      <c r="VVG93"/>
      <c r="VVH93"/>
      <c r="VVI93"/>
      <c r="VVJ93"/>
      <c r="VVK93"/>
      <c r="VVL93"/>
      <c r="VVM93"/>
      <c r="VVN93"/>
      <c r="VVO93"/>
      <c r="VVP93"/>
      <c r="VVQ93"/>
      <c r="VVR93"/>
      <c r="VVS93"/>
      <c r="VVT93"/>
      <c r="VVU93"/>
      <c r="VVV93"/>
      <c r="VVW93"/>
      <c r="VVX93"/>
      <c r="VVY93"/>
      <c r="VVZ93"/>
      <c r="VWA93"/>
      <c r="VWB93"/>
      <c r="VWC93"/>
      <c r="VWD93"/>
      <c r="VWE93"/>
      <c r="VWF93"/>
      <c r="VWG93"/>
      <c r="VWH93"/>
      <c r="VWI93"/>
      <c r="VWJ93"/>
      <c r="VWK93"/>
      <c r="VWL93"/>
      <c r="VWM93"/>
      <c r="VWN93"/>
      <c r="VWO93"/>
      <c r="VWP93"/>
      <c r="VWQ93"/>
      <c r="VWR93"/>
      <c r="VWS93"/>
      <c r="VWT93"/>
      <c r="VWU93"/>
      <c r="VWV93"/>
      <c r="VWW93"/>
      <c r="VWX93"/>
      <c r="VWY93"/>
      <c r="VWZ93"/>
      <c r="VXA93"/>
      <c r="VXB93"/>
      <c r="VXC93"/>
      <c r="VXD93"/>
      <c r="VXE93"/>
      <c r="VXF93"/>
      <c r="VXG93"/>
      <c r="VXH93"/>
      <c r="VXI93"/>
      <c r="VXJ93"/>
      <c r="VXK93"/>
      <c r="VXL93"/>
      <c r="VXM93"/>
      <c r="VXN93"/>
      <c r="VXO93"/>
      <c r="VXP93"/>
      <c r="VXQ93"/>
      <c r="VXR93"/>
      <c r="VXS93"/>
      <c r="VXT93"/>
      <c r="VXU93"/>
      <c r="VXV93"/>
      <c r="VXW93"/>
      <c r="VXX93"/>
      <c r="VXY93"/>
      <c r="VXZ93"/>
      <c r="VYA93"/>
      <c r="VYB93"/>
      <c r="VYC93"/>
      <c r="VYD93"/>
      <c r="VYE93"/>
      <c r="VYF93"/>
      <c r="VYG93"/>
      <c r="VYH93"/>
      <c r="VYI93"/>
      <c r="VYJ93"/>
      <c r="VYK93"/>
      <c r="VYL93"/>
      <c r="VYM93"/>
      <c r="VYN93"/>
      <c r="VYO93"/>
      <c r="VYP93"/>
      <c r="VYQ93"/>
      <c r="VYR93"/>
      <c r="VYS93"/>
      <c r="VYT93"/>
      <c r="VYU93"/>
      <c r="VYV93"/>
      <c r="VYW93"/>
      <c r="VYX93"/>
      <c r="VYY93"/>
      <c r="VYZ93"/>
      <c r="VZA93"/>
      <c r="VZB93"/>
      <c r="VZC93"/>
      <c r="VZD93"/>
      <c r="VZE93"/>
      <c r="VZF93"/>
      <c r="VZG93"/>
      <c r="VZH93"/>
      <c r="VZI93"/>
      <c r="VZJ93"/>
      <c r="VZK93"/>
      <c r="VZL93"/>
      <c r="VZM93"/>
      <c r="VZN93"/>
      <c r="VZO93"/>
      <c r="VZP93"/>
      <c r="VZQ93"/>
      <c r="VZR93"/>
      <c r="VZS93"/>
      <c r="VZT93"/>
      <c r="VZU93"/>
      <c r="VZV93"/>
      <c r="VZW93"/>
      <c r="VZX93"/>
      <c r="VZY93"/>
      <c r="VZZ93"/>
      <c r="WAA93"/>
      <c r="WAB93"/>
      <c r="WAC93"/>
      <c r="WAD93"/>
      <c r="WAE93"/>
      <c r="WAF93"/>
      <c r="WAG93"/>
      <c r="WAH93"/>
      <c r="WAI93"/>
      <c r="WAJ93"/>
      <c r="WAK93"/>
      <c r="WAL93"/>
      <c r="WAM93"/>
      <c r="WAN93"/>
      <c r="WAO93"/>
      <c r="WAP93"/>
      <c r="WAQ93"/>
      <c r="WAR93"/>
      <c r="WAS93"/>
      <c r="WAT93"/>
      <c r="WAU93"/>
      <c r="WAV93"/>
      <c r="WAW93"/>
      <c r="WAX93"/>
      <c r="WAY93"/>
      <c r="WAZ93"/>
      <c r="WBA93"/>
      <c r="WBB93"/>
      <c r="WBC93"/>
      <c r="WBD93"/>
      <c r="WBE93"/>
      <c r="WBF93"/>
      <c r="WBG93"/>
      <c r="WBH93"/>
      <c r="WBI93"/>
      <c r="WBJ93"/>
      <c r="WBK93"/>
      <c r="WBL93"/>
      <c r="WBM93"/>
      <c r="WBN93"/>
      <c r="WBO93"/>
      <c r="WBP93"/>
      <c r="WBQ93"/>
      <c r="WBR93"/>
      <c r="WBS93"/>
      <c r="WBT93"/>
      <c r="WBU93"/>
      <c r="WBV93"/>
      <c r="WBW93"/>
      <c r="WBX93"/>
      <c r="WBY93"/>
      <c r="WBZ93"/>
      <c r="WCA93"/>
      <c r="WCB93"/>
      <c r="WCC93"/>
      <c r="WCD93"/>
      <c r="WCE93"/>
      <c r="WCF93"/>
      <c r="WCG93"/>
      <c r="WCH93"/>
      <c r="WCI93"/>
      <c r="WCJ93"/>
      <c r="WCK93"/>
      <c r="WCL93"/>
      <c r="WCM93"/>
      <c r="WCN93"/>
      <c r="WCO93"/>
      <c r="WCP93"/>
      <c r="WCQ93"/>
      <c r="WCR93"/>
      <c r="WCS93"/>
      <c r="WCT93"/>
      <c r="WCU93"/>
      <c r="WCV93"/>
      <c r="WCW93"/>
      <c r="WCX93"/>
      <c r="WCY93"/>
      <c r="WCZ93"/>
      <c r="WDA93"/>
      <c r="WDB93"/>
      <c r="WDC93"/>
      <c r="WDD93"/>
      <c r="WDE93"/>
      <c r="WDF93"/>
      <c r="WDG93"/>
      <c r="WDH93"/>
      <c r="WDI93"/>
      <c r="WDJ93"/>
      <c r="WDK93"/>
      <c r="WDL93"/>
      <c r="WDM93"/>
      <c r="WDN93"/>
      <c r="WDO93"/>
      <c r="WDP93"/>
      <c r="WDQ93"/>
      <c r="WDR93"/>
      <c r="WDS93"/>
      <c r="WDT93"/>
      <c r="WDU93"/>
      <c r="WDV93"/>
      <c r="WDW93"/>
      <c r="WDX93"/>
      <c r="WDY93"/>
      <c r="WDZ93"/>
      <c r="WEA93"/>
      <c r="WEB93"/>
      <c r="WEC93"/>
      <c r="WED93"/>
      <c r="WEE93"/>
      <c r="WEF93"/>
      <c r="WEG93"/>
      <c r="WEH93"/>
      <c r="WEI93"/>
      <c r="WEJ93"/>
      <c r="WEK93"/>
      <c r="WEL93"/>
      <c r="WEM93"/>
      <c r="WEN93"/>
      <c r="WEO93"/>
      <c r="WEP93"/>
      <c r="WEQ93"/>
      <c r="WER93"/>
      <c r="WES93"/>
      <c r="WET93"/>
      <c r="WEU93"/>
      <c r="WEV93"/>
      <c r="WEW93"/>
      <c r="WEX93"/>
      <c r="WEY93"/>
      <c r="WEZ93"/>
      <c r="WFA93"/>
      <c r="WFB93"/>
      <c r="WFC93"/>
      <c r="WFD93"/>
      <c r="WFE93"/>
      <c r="WFF93"/>
      <c r="WFG93"/>
      <c r="WFH93"/>
      <c r="WFI93"/>
      <c r="WFJ93"/>
      <c r="WFK93"/>
      <c r="WFL93"/>
      <c r="WFM93"/>
      <c r="WFN93"/>
      <c r="WFO93"/>
      <c r="WFP93"/>
      <c r="WFQ93"/>
      <c r="WFR93"/>
      <c r="WFS93"/>
      <c r="WFT93"/>
      <c r="WFU93"/>
      <c r="WFV93"/>
      <c r="WFW93"/>
      <c r="WFX93"/>
      <c r="WFY93"/>
      <c r="WFZ93"/>
      <c r="WGA93"/>
      <c r="WGB93"/>
      <c r="WGC93"/>
      <c r="WGD93"/>
      <c r="WGE93"/>
      <c r="WGF93"/>
      <c r="WGG93"/>
      <c r="WGH93"/>
      <c r="WGI93"/>
      <c r="WGJ93"/>
      <c r="WGK93"/>
      <c r="WGL93"/>
      <c r="WGM93"/>
      <c r="WGN93"/>
      <c r="WGO93"/>
      <c r="WGP93"/>
      <c r="WGQ93"/>
      <c r="WGR93"/>
      <c r="WGS93"/>
      <c r="WGT93"/>
      <c r="WGU93"/>
      <c r="WGV93"/>
      <c r="WGW93"/>
      <c r="WGX93"/>
      <c r="WGY93"/>
      <c r="WGZ93"/>
      <c r="WHA93"/>
      <c r="WHB93"/>
      <c r="WHC93"/>
      <c r="WHD93"/>
      <c r="WHE93"/>
      <c r="WHF93"/>
      <c r="WHG93"/>
      <c r="WHH93"/>
      <c r="WHI93"/>
      <c r="WHJ93"/>
      <c r="WHK93"/>
      <c r="WHL93"/>
      <c r="WHM93"/>
      <c r="WHN93"/>
      <c r="WHO93"/>
      <c r="WHP93"/>
      <c r="WHQ93"/>
      <c r="WHR93"/>
      <c r="WHS93"/>
      <c r="WHT93"/>
      <c r="WHU93"/>
      <c r="WHV93"/>
      <c r="WHW93"/>
      <c r="WHX93"/>
      <c r="WHY93"/>
      <c r="WHZ93"/>
      <c r="WIA93"/>
      <c r="WIB93"/>
      <c r="WIC93"/>
      <c r="WID93"/>
      <c r="WIE93"/>
      <c r="WIF93"/>
      <c r="WIG93"/>
      <c r="WIH93"/>
      <c r="WII93"/>
      <c r="WIJ93"/>
      <c r="WIK93"/>
      <c r="WIL93"/>
      <c r="WIM93"/>
      <c r="WIN93"/>
      <c r="WIO93"/>
      <c r="WIP93"/>
      <c r="WIQ93"/>
      <c r="WIR93"/>
      <c r="WIS93"/>
      <c r="WIT93"/>
      <c r="WIU93"/>
      <c r="WIV93"/>
      <c r="WIW93"/>
      <c r="WIX93"/>
      <c r="WIY93"/>
      <c r="WIZ93"/>
      <c r="WJA93"/>
      <c r="WJB93"/>
      <c r="WJC93"/>
      <c r="WJD93"/>
      <c r="WJE93"/>
      <c r="WJF93"/>
      <c r="WJG93"/>
      <c r="WJH93"/>
      <c r="WJI93"/>
      <c r="WJJ93"/>
      <c r="WJK93"/>
      <c r="WJL93"/>
      <c r="WJM93"/>
      <c r="WJN93"/>
      <c r="WJO93"/>
      <c r="WJP93"/>
      <c r="WJQ93"/>
      <c r="WJR93"/>
      <c r="WJS93"/>
      <c r="WJT93"/>
      <c r="WJU93"/>
      <c r="WJV93"/>
      <c r="WJW93"/>
      <c r="WJX93"/>
      <c r="WJY93"/>
      <c r="WJZ93"/>
      <c r="WKA93"/>
      <c r="WKB93"/>
      <c r="WKC93"/>
      <c r="WKD93"/>
      <c r="WKE93"/>
      <c r="WKF93"/>
      <c r="WKG93"/>
      <c r="WKH93"/>
      <c r="WKI93"/>
      <c r="WKJ93"/>
      <c r="WKK93"/>
      <c r="WKL93"/>
      <c r="WKM93"/>
      <c r="WKN93"/>
      <c r="WKO93"/>
      <c r="WKP93"/>
      <c r="WKQ93"/>
      <c r="WKR93"/>
      <c r="WKS93"/>
      <c r="WKT93"/>
      <c r="WKU93"/>
      <c r="WKV93"/>
      <c r="WKW93"/>
      <c r="WKX93"/>
      <c r="WKY93"/>
      <c r="WKZ93"/>
      <c r="WLA93"/>
      <c r="WLB93"/>
      <c r="WLC93"/>
      <c r="WLD93"/>
      <c r="WLE93"/>
      <c r="WLF93"/>
      <c r="WLG93"/>
      <c r="WLH93"/>
      <c r="WLI93"/>
      <c r="WLJ93"/>
      <c r="WLK93"/>
      <c r="WLL93"/>
      <c r="WLM93"/>
      <c r="WLN93"/>
      <c r="WLO93"/>
      <c r="WLP93"/>
      <c r="WLQ93"/>
      <c r="WLR93"/>
      <c r="WLS93"/>
      <c r="WLT93"/>
      <c r="WLU93"/>
      <c r="WLV93"/>
      <c r="WLW93"/>
      <c r="WLX93"/>
      <c r="WLY93"/>
      <c r="WLZ93"/>
      <c r="WMA93"/>
      <c r="WMB93"/>
      <c r="WMC93"/>
      <c r="WMD93"/>
      <c r="WME93"/>
      <c r="WMF93"/>
      <c r="WMG93"/>
      <c r="WMH93"/>
      <c r="WMI93"/>
      <c r="WMJ93"/>
      <c r="WMK93"/>
      <c r="WML93"/>
      <c r="WMM93"/>
      <c r="WMN93"/>
      <c r="WMO93"/>
      <c r="WMP93"/>
      <c r="WMQ93"/>
      <c r="WMR93"/>
      <c r="WMS93"/>
      <c r="WMT93"/>
      <c r="WMU93"/>
      <c r="WMV93"/>
      <c r="WMW93"/>
      <c r="WMX93"/>
      <c r="WMY93"/>
      <c r="WMZ93"/>
      <c r="WNA93"/>
      <c r="WNB93"/>
      <c r="WNC93"/>
      <c r="WND93"/>
      <c r="WNE93"/>
      <c r="WNF93"/>
      <c r="WNG93"/>
      <c r="WNH93"/>
      <c r="WNI93"/>
      <c r="WNJ93"/>
      <c r="WNK93"/>
      <c r="WNL93"/>
      <c r="WNM93"/>
      <c r="WNN93"/>
      <c r="WNO93"/>
      <c r="WNP93"/>
      <c r="WNQ93"/>
      <c r="WNR93"/>
      <c r="WNS93"/>
      <c r="WNT93"/>
      <c r="WNU93"/>
      <c r="WNV93"/>
      <c r="WNW93"/>
      <c r="WNX93"/>
      <c r="WNY93"/>
      <c r="WNZ93"/>
      <c r="WOA93"/>
      <c r="WOB93"/>
      <c r="WOC93"/>
      <c r="WOD93"/>
      <c r="WOE93"/>
      <c r="WOF93"/>
      <c r="WOG93"/>
      <c r="WOH93"/>
      <c r="WOI93"/>
      <c r="WOJ93"/>
      <c r="WOK93"/>
      <c r="WOL93"/>
      <c r="WOM93"/>
      <c r="WON93"/>
      <c r="WOO93"/>
      <c r="WOP93"/>
      <c r="WOQ93"/>
      <c r="WOR93"/>
      <c r="WOS93"/>
      <c r="WOT93"/>
      <c r="WOU93"/>
      <c r="WOV93"/>
      <c r="WOW93"/>
      <c r="WOX93"/>
      <c r="WOY93"/>
      <c r="WOZ93"/>
      <c r="WPA93"/>
      <c r="WPB93"/>
      <c r="WPC93"/>
      <c r="WPD93"/>
      <c r="WPE93"/>
      <c r="WPF93"/>
      <c r="WPG93"/>
      <c r="WPH93"/>
      <c r="WPI93"/>
      <c r="WPJ93"/>
      <c r="WPK93"/>
      <c r="WPL93"/>
      <c r="WPM93"/>
      <c r="WPN93"/>
      <c r="WPO93"/>
      <c r="WPP93"/>
      <c r="WPQ93"/>
      <c r="WPR93"/>
      <c r="WPS93"/>
      <c r="WPT93"/>
      <c r="WPU93"/>
      <c r="WPV93"/>
      <c r="WPW93"/>
      <c r="WPX93"/>
      <c r="WPY93"/>
      <c r="WPZ93"/>
      <c r="WQA93"/>
      <c r="WQB93"/>
      <c r="WQC93"/>
      <c r="WQD93"/>
      <c r="WQE93"/>
      <c r="WQF93"/>
      <c r="WQG93"/>
      <c r="WQH93"/>
      <c r="WQI93"/>
      <c r="WQJ93"/>
      <c r="WQK93"/>
      <c r="WQL93"/>
      <c r="WQM93"/>
      <c r="WQN93"/>
      <c r="WQO93"/>
      <c r="WQP93"/>
      <c r="WQQ93"/>
      <c r="WQR93"/>
      <c r="WQS93"/>
      <c r="WQT93"/>
      <c r="WQU93"/>
      <c r="WQV93"/>
      <c r="WQW93"/>
      <c r="WQX93"/>
      <c r="WQY93"/>
      <c r="WQZ93"/>
      <c r="WRA93"/>
      <c r="WRB93"/>
      <c r="WRC93"/>
      <c r="WRD93"/>
      <c r="WRE93"/>
      <c r="WRF93"/>
      <c r="WRG93"/>
      <c r="WRH93"/>
      <c r="WRI93"/>
      <c r="WRJ93"/>
      <c r="WRK93"/>
      <c r="WRL93"/>
      <c r="WRM93"/>
      <c r="WRN93"/>
      <c r="WRO93"/>
      <c r="WRP93"/>
      <c r="WRQ93"/>
      <c r="WRR93"/>
      <c r="WRS93"/>
      <c r="WRT93"/>
      <c r="WRU93"/>
      <c r="WRV93"/>
      <c r="WRW93"/>
      <c r="WRX93"/>
      <c r="WRY93"/>
      <c r="WRZ93"/>
      <c r="WSA93"/>
      <c r="WSB93"/>
      <c r="WSC93"/>
      <c r="WSD93"/>
      <c r="WSE93"/>
      <c r="WSF93"/>
      <c r="WSG93"/>
      <c r="WSH93"/>
      <c r="WSI93"/>
      <c r="WSJ93"/>
      <c r="WSK93"/>
      <c r="WSL93"/>
      <c r="WSM93"/>
      <c r="WSN93"/>
      <c r="WSO93"/>
      <c r="WSP93"/>
      <c r="WSQ93"/>
      <c r="WSR93"/>
      <c r="WSS93"/>
      <c r="WST93"/>
      <c r="WSU93"/>
      <c r="WSV93"/>
      <c r="WSW93"/>
      <c r="WSX93"/>
      <c r="WSY93"/>
      <c r="WSZ93"/>
      <c r="WTA93"/>
      <c r="WTB93"/>
      <c r="WTC93"/>
      <c r="WTD93"/>
      <c r="WTE93"/>
      <c r="WTF93"/>
      <c r="WTG93"/>
      <c r="WTH93"/>
      <c r="WTI93"/>
      <c r="WTJ93"/>
      <c r="WTK93"/>
      <c r="WTL93"/>
      <c r="WTM93"/>
      <c r="WTN93"/>
      <c r="WTO93"/>
      <c r="WTP93"/>
      <c r="WTQ93"/>
      <c r="WTR93"/>
      <c r="WTS93"/>
      <c r="WTT93"/>
      <c r="WTU93"/>
      <c r="WTV93"/>
      <c r="WTW93"/>
      <c r="WTX93"/>
      <c r="WTY93"/>
      <c r="WTZ93"/>
      <c r="WUA93"/>
      <c r="WUB93"/>
      <c r="WUC93"/>
      <c r="WUD93"/>
      <c r="WUE93"/>
      <c r="WUF93"/>
      <c r="WUG93"/>
      <c r="WUH93"/>
      <c r="WUI93"/>
      <c r="WUJ93"/>
      <c r="WUK93"/>
      <c r="WUL93"/>
      <c r="WUM93"/>
      <c r="WUN93"/>
      <c r="WUO93"/>
      <c r="WUP93"/>
      <c r="WUQ93"/>
      <c r="WUR93"/>
      <c r="WUS93"/>
      <c r="WUT93"/>
      <c r="WUU93"/>
      <c r="WUV93"/>
      <c r="WUW93"/>
      <c r="WUX93"/>
      <c r="WUY93"/>
      <c r="WUZ93"/>
      <c r="WVA93"/>
      <c r="WVB93"/>
      <c r="WVC93"/>
      <c r="WVD93"/>
      <c r="WVE93"/>
      <c r="WVF93"/>
      <c r="WVG93"/>
      <c r="WVH93"/>
      <c r="WVI93"/>
      <c r="WVJ93"/>
      <c r="WVK93"/>
      <c r="WVL93"/>
      <c r="WVM93"/>
      <c r="WVN93"/>
      <c r="WVO93"/>
      <c r="WVP93"/>
      <c r="WVQ93"/>
      <c r="WVR93"/>
      <c r="WVS93"/>
      <c r="WVT93"/>
      <c r="WVU93"/>
      <c r="WVV93"/>
      <c r="WVW93"/>
      <c r="WVX93"/>
      <c r="WVY93"/>
      <c r="WVZ93"/>
      <c r="WWA93"/>
      <c r="WWB93"/>
      <c r="WWC93"/>
      <c r="WWD93"/>
      <c r="WWE93"/>
      <c r="WWF93"/>
      <c r="WWG93"/>
      <c r="WWH93"/>
      <c r="WWI93"/>
      <c r="WWJ93"/>
      <c r="WWK93"/>
      <c r="WWL93"/>
      <c r="WWM93"/>
      <c r="WWN93"/>
      <c r="WWO93"/>
      <c r="WWP93"/>
      <c r="WWQ93"/>
      <c r="WWR93"/>
      <c r="WWS93"/>
      <c r="WWT93"/>
      <c r="WWU93"/>
      <c r="WWV93"/>
      <c r="WWW93"/>
      <c r="WWX93"/>
      <c r="WWY93"/>
      <c r="WWZ93"/>
      <c r="WXA93"/>
      <c r="WXB93"/>
      <c r="WXC93"/>
      <c r="WXD93"/>
      <c r="WXE93"/>
      <c r="WXF93"/>
      <c r="WXG93"/>
      <c r="WXH93"/>
      <c r="WXI93"/>
      <c r="WXJ93"/>
      <c r="WXK93"/>
      <c r="WXL93"/>
      <c r="WXM93"/>
      <c r="WXN93"/>
      <c r="WXO93"/>
      <c r="WXP93"/>
      <c r="WXQ93"/>
      <c r="WXR93"/>
      <c r="WXS93"/>
      <c r="WXT93"/>
      <c r="WXU93"/>
      <c r="WXV93"/>
      <c r="WXW93"/>
      <c r="WXX93"/>
      <c r="WXY93"/>
      <c r="WXZ93"/>
      <c r="WYA93"/>
      <c r="WYB93"/>
      <c r="WYC93"/>
      <c r="WYD93"/>
      <c r="WYE93"/>
      <c r="WYF93"/>
      <c r="WYG93"/>
      <c r="WYH93"/>
      <c r="WYI93"/>
      <c r="WYJ93"/>
      <c r="WYK93"/>
      <c r="WYL93"/>
      <c r="WYM93"/>
      <c r="WYN93"/>
      <c r="WYO93"/>
      <c r="WYP93"/>
      <c r="WYQ93"/>
      <c r="WYR93"/>
      <c r="WYS93"/>
      <c r="WYT93"/>
      <c r="WYU93"/>
      <c r="WYV93"/>
      <c r="WYW93"/>
      <c r="WYX93"/>
      <c r="WYY93"/>
      <c r="WYZ93"/>
      <c r="WZA93"/>
      <c r="WZB93"/>
      <c r="WZC93"/>
      <c r="WZD93"/>
      <c r="WZE93"/>
      <c r="WZF93"/>
      <c r="WZG93"/>
      <c r="WZH93"/>
      <c r="WZI93"/>
      <c r="WZJ93"/>
      <c r="WZK93"/>
      <c r="WZL93"/>
      <c r="WZM93"/>
      <c r="WZN93"/>
      <c r="WZO93"/>
      <c r="WZP93"/>
      <c r="WZQ93"/>
      <c r="WZR93"/>
      <c r="WZS93"/>
      <c r="WZT93"/>
      <c r="WZU93"/>
      <c r="WZV93"/>
      <c r="WZW93"/>
      <c r="WZX93"/>
      <c r="WZY93"/>
      <c r="WZZ93"/>
      <c r="XAA93"/>
      <c r="XAB93"/>
      <c r="XAC93"/>
      <c r="XAD93"/>
      <c r="XAE93"/>
      <c r="XAF93"/>
      <c r="XAG93"/>
      <c r="XAH93"/>
      <c r="XAI93"/>
      <c r="XAJ93"/>
      <c r="XAK93"/>
      <c r="XAL93"/>
      <c r="XAM93"/>
      <c r="XAN93"/>
      <c r="XAO93"/>
      <c r="XAP93"/>
      <c r="XAQ93"/>
      <c r="XAR93"/>
      <c r="XAS93"/>
      <c r="XAT93"/>
      <c r="XAU93"/>
      <c r="XAV93"/>
      <c r="XAW93"/>
      <c r="XAX93"/>
      <c r="XAY93"/>
      <c r="XAZ93"/>
      <c r="XBA93"/>
      <c r="XBB93"/>
      <c r="XBC93"/>
      <c r="XBD93"/>
      <c r="XBE93"/>
      <c r="XBF93"/>
      <c r="XBG93"/>
      <c r="XBH93"/>
      <c r="XBI93"/>
      <c r="XBJ93"/>
      <c r="XBK93"/>
      <c r="XBL93"/>
      <c r="XBM93"/>
      <c r="XBN93"/>
      <c r="XBO93"/>
      <c r="XBP93"/>
      <c r="XBQ93"/>
      <c r="XBR93"/>
      <c r="XBS93"/>
      <c r="XBT93"/>
      <c r="XBU93"/>
      <c r="XBV93"/>
      <c r="XBW93"/>
      <c r="XBX93"/>
      <c r="XBY93"/>
      <c r="XBZ93"/>
      <c r="XCA93"/>
      <c r="XCB93"/>
      <c r="XCC93"/>
      <c r="XCD93"/>
      <c r="XCE93"/>
      <c r="XCF93"/>
      <c r="XCG93"/>
      <c r="XCH93"/>
      <c r="XCI93"/>
      <c r="XCJ93"/>
      <c r="XCK93"/>
      <c r="XCL93"/>
      <c r="XCM93"/>
      <c r="XCN93"/>
      <c r="XCO93"/>
      <c r="XCP93"/>
      <c r="XCQ93"/>
      <c r="XCR93"/>
      <c r="XCS93"/>
      <c r="XCT93"/>
      <c r="XCU93"/>
      <c r="XCV93"/>
      <c r="XCW93"/>
      <c r="XCX93"/>
      <c r="XCY93"/>
      <c r="XCZ93"/>
      <c r="XDA93"/>
      <c r="XDB93"/>
      <c r="XDC93"/>
      <c r="XDD93"/>
      <c r="XDE93"/>
      <c r="XDF93"/>
      <c r="XDG93"/>
      <c r="XDH93"/>
      <c r="XDI93"/>
      <c r="XDJ93"/>
      <c r="XDK93"/>
      <c r="XDL93"/>
      <c r="XDM93"/>
      <c r="XDN93"/>
      <c r="XDO93"/>
      <c r="XDP93"/>
      <c r="XDQ93"/>
      <c r="XDR93"/>
      <c r="XDS93"/>
      <c r="XDT93"/>
      <c r="XDU93"/>
      <c r="XDV93"/>
      <c r="XDW93"/>
      <c r="XDX93"/>
      <c r="XDY93"/>
      <c r="XDZ93"/>
      <c r="XEA93"/>
      <c r="XEB93"/>
      <c r="XEC93"/>
      <c r="XED93"/>
      <c r="XEE93"/>
      <c r="XEF93"/>
      <c r="XEG93"/>
      <c r="XEH93"/>
      <c r="XEI93"/>
      <c r="XEJ93"/>
      <c r="XEK93"/>
      <c r="XEL93"/>
      <c r="XEM93"/>
      <c r="XEN93"/>
      <c r="XEO93"/>
      <c r="XEP93"/>
      <c r="XEQ93"/>
      <c r="XER93"/>
      <c r="XES93"/>
      <c r="XET93"/>
      <c r="XEU93"/>
      <c r="XEV93"/>
      <c r="XEW93"/>
      <c r="XEX93"/>
      <c r="XEY93"/>
      <c r="XEZ93"/>
    </row>
    <row r="94" spans="1:16380" s="89" customFormat="1" ht="135" x14ac:dyDescent="0.25">
      <c r="A94" s="69" t="s">
        <v>179</v>
      </c>
      <c r="B94" s="67" t="s">
        <v>308</v>
      </c>
      <c r="C94" s="21" t="s">
        <v>307</v>
      </c>
      <c r="D94" s="67" t="s">
        <v>21</v>
      </c>
      <c r="E94" s="64" t="s">
        <v>19</v>
      </c>
      <c r="F94" s="71" t="s">
        <v>309</v>
      </c>
      <c r="G94" s="50"/>
      <c r="H94" s="59"/>
      <c r="I94" s="59">
        <f>5770.14+900+337.5</f>
        <v>7007.64</v>
      </c>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c r="GF94" s="88"/>
      <c r="GG94" s="88"/>
      <c r="GH94" s="88"/>
      <c r="GI94" s="88"/>
      <c r="GJ94" s="88"/>
      <c r="GK94" s="88"/>
      <c r="GL94" s="88"/>
      <c r="GM94" s="88"/>
      <c r="GN94" s="88"/>
      <c r="GO94" s="88"/>
      <c r="GP94" s="88"/>
      <c r="GQ94" s="88"/>
      <c r="GR94" s="88"/>
      <c r="GS94" s="88"/>
      <c r="GT94" s="88"/>
      <c r="GU94" s="88"/>
      <c r="GV94" s="88"/>
      <c r="GW94" s="88"/>
      <c r="GX94" s="88"/>
      <c r="GY94" s="88"/>
      <c r="GZ94" s="88"/>
      <c r="HA94" s="88"/>
      <c r="HB94" s="88"/>
      <c r="HC94" s="88"/>
      <c r="HD94" s="88"/>
      <c r="HE94" s="88"/>
      <c r="HF94" s="88"/>
      <c r="HG94" s="88"/>
      <c r="HH94" s="88"/>
      <c r="HI94" s="88"/>
      <c r="HJ94" s="88"/>
      <c r="HK94" s="88"/>
      <c r="HL94" s="88"/>
      <c r="HM94" s="88"/>
      <c r="HN94" s="88"/>
      <c r="HO94" s="88"/>
      <c r="HP94" s="88"/>
      <c r="HQ94" s="88"/>
      <c r="HR94" s="88"/>
      <c r="HS94" s="88"/>
      <c r="HT94" s="88"/>
      <c r="HU94" s="88"/>
      <c r="HV94" s="88"/>
      <c r="HW94" s="88"/>
      <c r="HX94" s="88"/>
      <c r="HY94" s="88"/>
      <c r="HZ94" s="88"/>
      <c r="IA94" s="88"/>
      <c r="IB94" s="88"/>
      <c r="IC94" s="88"/>
      <c r="ID94" s="88"/>
      <c r="IE94" s="88"/>
      <c r="IF94" s="88"/>
      <c r="IG94" s="88"/>
      <c r="IH94" s="88"/>
      <c r="II94" s="88"/>
      <c r="IJ94" s="88"/>
      <c r="IK94" s="88"/>
      <c r="IL94" s="88"/>
      <c r="IM94" s="88"/>
      <c r="IN94" s="88"/>
      <c r="IO94" s="88"/>
      <c r="IP94" s="88"/>
      <c r="IQ94" s="88"/>
      <c r="IR94" s="88"/>
      <c r="IS94" s="88"/>
      <c r="IT94" s="88"/>
      <c r="IU94" s="88"/>
      <c r="IV94" s="88"/>
      <c r="IW94" s="88"/>
      <c r="IX94" s="88"/>
      <c r="IY94" s="88"/>
      <c r="IZ94" s="88"/>
      <c r="JA94" s="88"/>
      <c r="JB94" s="88"/>
      <c r="JC94" s="88"/>
      <c r="JD94" s="88"/>
      <c r="JE94" s="88"/>
      <c r="JF94" s="88"/>
      <c r="JG94" s="88"/>
      <c r="JH94" s="88"/>
      <c r="JI94" s="88"/>
      <c r="JJ94" s="88"/>
      <c r="JK94" s="88"/>
      <c r="JL94" s="88"/>
      <c r="JM94" s="88"/>
      <c r="JN94" s="88"/>
      <c r="JO94" s="88"/>
      <c r="JP94" s="88"/>
      <c r="JQ94" s="88"/>
      <c r="JR94" s="88"/>
      <c r="JS94" s="88"/>
      <c r="JT94" s="88"/>
      <c r="JU94" s="88"/>
      <c r="JV94" s="88"/>
      <c r="JW94" s="88"/>
      <c r="JX94" s="88"/>
      <c r="JY94" s="88"/>
      <c r="JZ94" s="88"/>
      <c r="KA94" s="88"/>
      <c r="KB94" s="88"/>
      <c r="KC94" s="88"/>
      <c r="KD94" s="88"/>
      <c r="KE94" s="88"/>
      <c r="KF94" s="88"/>
      <c r="KG94" s="88"/>
      <c r="KH94" s="88"/>
      <c r="KI94" s="88"/>
      <c r="KJ94" s="88"/>
      <c r="KK94" s="88"/>
      <c r="KL94" s="88"/>
      <c r="KM94" s="88"/>
      <c r="KN94" s="88"/>
      <c r="KO94" s="88"/>
      <c r="KP94" s="88"/>
      <c r="KQ94" s="88"/>
      <c r="KR94" s="88"/>
      <c r="KS94" s="88"/>
      <c r="KT94" s="88"/>
      <c r="KU94" s="88"/>
      <c r="KV94" s="88"/>
      <c r="KW94" s="88"/>
      <c r="KX94" s="88"/>
      <c r="KY94" s="88"/>
      <c r="KZ94" s="88"/>
      <c r="LA94" s="88"/>
      <c r="LB94" s="88"/>
      <c r="LC94" s="88"/>
      <c r="LD94" s="88"/>
      <c r="LE94" s="88"/>
      <c r="LF94" s="88"/>
      <c r="LG94" s="88"/>
      <c r="LH94" s="88"/>
      <c r="LI94" s="88"/>
      <c r="LJ94" s="88"/>
      <c r="LK94" s="88"/>
      <c r="LL94" s="88"/>
      <c r="LM94" s="88"/>
      <c r="LN94" s="88"/>
      <c r="LO94" s="88"/>
      <c r="LP94" s="88"/>
      <c r="LQ94" s="88"/>
      <c r="LR94" s="88"/>
      <c r="LS94" s="88"/>
      <c r="LT94" s="88"/>
      <c r="LU94" s="88"/>
      <c r="LV94" s="88"/>
      <c r="LW94" s="88"/>
      <c r="LX94" s="88"/>
      <c r="LY94" s="88"/>
      <c r="LZ94" s="88"/>
      <c r="MA94" s="88"/>
      <c r="MB94" s="88"/>
      <c r="MC94" s="88"/>
      <c r="MD94" s="88"/>
      <c r="ME94" s="88"/>
      <c r="MF94" s="88"/>
      <c r="MG94" s="88"/>
      <c r="MH94" s="88"/>
      <c r="MI94" s="88"/>
      <c r="MJ94" s="88"/>
      <c r="MK94" s="88"/>
      <c r="ML94" s="88"/>
      <c r="MM94" s="88"/>
      <c r="MN94" s="88"/>
      <c r="MO94" s="88"/>
      <c r="MP94" s="88"/>
      <c r="MQ94" s="88"/>
      <c r="MR94" s="88"/>
      <c r="MS94" s="88"/>
      <c r="MT94" s="88"/>
      <c r="MU94" s="88"/>
      <c r="MV94" s="88"/>
      <c r="MW94" s="88"/>
      <c r="MX94" s="88"/>
      <c r="MY94" s="88"/>
      <c r="MZ94" s="88"/>
      <c r="NA94" s="88"/>
      <c r="NB94" s="88"/>
      <c r="NC94" s="88"/>
      <c r="ND94" s="88"/>
      <c r="NE94" s="88"/>
      <c r="NF94" s="88"/>
      <c r="NG94" s="88"/>
      <c r="NH94" s="88"/>
      <c r="NI94" s="88"/>
      <c r="NJ94" s="88"/>
      <c r="NK94" s="88"/>
      <c r="NL94" s="88"/>
      <c r="NM94" s="88"/>
      <c r="NN94" s="88"/>
      <c r="NO94" s="88"/>
      <c r="NP94" s="88"/>
      <c r="NQ94" s="88"/>
      <c r="NR94" s="88"/>
      <c r="NS94" s="88"/>
      <c r="NT94" s="88"/>
      <c r="NU94" s="88"/>
      <c r="NV94" s="88"/>
      <c r="NW94" s="88"/>
      <c r="NX94" s="88"/>
      <c r="NY94" s="88"/>
      <c r="NZ94" s="88"/>
      <c r="OA94" s="88"/>
      <c r="OB94" s="88"/>
      <c r="OC94" s="88"/>
      <c r="OD94" s="88"/>
      <c r="OE94" s="88"/>
      <c r="OF94" s="88"/>
      <c r="OG94" s="88"/>
      <c r="OH94" s="88"/>
      <c r="OI94" s="88"/>
      <c r="OJ94" s="88"/>
      <c r="OK94" s="88"/>
      <c r="OL94" s="88"/>
      <c r="OM94" s="88"/>
      <c r="ON94" s="88"/>
      <c r="OO94" s="88"/>
      <c r="OP94" s="88"/>
      <c r="OQ94" s="88"/>
      <c r="OR94" s="88"/>
      <c r="OS94" s="88"/>
      <c r="OT94" s="88"/>
      <c r="OU94" s="88"/>
      <c r="OV94" s="88"/>
      <c r="OW94" s="88"/>
      <c r="OX94" s="88"/>
      <c r="OY94" s="88"/>
      <c r="OZ94" s="88"/>
      <c r="PA94" s="88"/>
      <c r="PB94" s="88"/>
      <c r="PC94" s="88"/>
      <c r="PD94" s="88"/>
      <c r="PE94" s="88"/>
      <c r="PF94" s="88"/>
      <c r="PG94" s="88"/>
      <c r="PH94" s="88"/>
      <c r="PI94" s="88"/>
      <c r="PJ94" s="88"/>
      <c r="PK94" s="88"/>
      <c r="PL94" s="88"/>
      <c r="PM94" s="88"/>
      <c r="PN94" s="88"/>
      <c r="PO94" s="88"/>
      <c r="PP94" s="88"/>
      <c r="PQ94" s="88"/>
      <c r="PR94" s="88"/>
      <c r="PS94" s="88"/>
      <c r="PT94" s="88"/>
      <c r="PU94" s="88"/>
      <c r="PV94" s="88"/>
      <c r="PW94" s="88"/>
      <c r="PX94" s="88"/>
      <c r="PY94" s="88"/>
      <c r="PZ94" s="88"/>
      <c r="QA94" s="88"/>
      <c r="QB94" s="88"/>
      <c r="QC94" s="88"/>
      <c r="QD94" s="88"/>
      <c r="QE94" s="88"/>
      <c r="QF94" s="88"/>
      <c r="QG94" s="88"/>
      <c r="QH94" s="88"/>
      <c r="QI94" s="88"/>
      <c r="QJ94" s="88"/>
      <c r="QK94" s="88"/>
      <c r="QL94" s="88"/>
      <c r="QM94" s="88"/>
      <c r="QN94" s="88"/>
      <c r="QO94" s="88"/>
      <c r="QP94" s="88"/>
      <c r="QQ94" s="88"/>
      <c r="QR94" s="88"/>
      <c r="QS94" s="88"/>
      <c r="QT94" s="88"/>
      <c r="QU94" s="88"/>
      <c r="QV94" s="88"/>
      <c r="QW94" s="88"/>
      <c r="QX94" s="88"/>
      <c r="QY94" s="88"/>
      <c r="QZ94" s="88"/>
      <c r="RA94" s="88"/>
      <c r="RB94" s="88"/>
      <c r="RC94" s="88"/>
      <c r="RD94" s="88"/>
      <c r="RE94" s="88"/>
      <c r="RF94" s="88"/>
      <c r="RG94" s="88"/>
      <c r="RH94" s="88"/>
      <c r="RI94" s="88"/>
      <c r="RJ94" s="88"/>
      <c r="RK94" s="88"/>
      <c r="RL94" s="88"/>
      <c r="RM94" s="88"/>
      <c r="RN94" s="88"/>
      <c r="RO94" s="88"/>
      <c r="RP94" s="88"/>
      <c r="RQ94" s="88"/>
      <c r="RR94" s="88"/>
      <c r="RS94" s="88"/>
      <c r="RT94" s="88"/>
      <c r="RU94" s="88"/>
      <c r="RV94" s="88"/>
      <c r="RW94" s="88"/>
      <c r="RX94" s="88"/>
      <c r="RY94" s="88"/>
      <c r="RZ94" s="88"/>
      <c r="SA94" s="88"/>
      <c r="SB94" s="88"/>
      <c r="SC94" s="88"/>
      <c r="SD94" s="88"/>
      <c r="SE94" s="88"/>
      <c r="SF94" s="88"/>
      <c r="SG94" s="88"/>
      <c r="SH94" s="88"/>
      <c r="SI94" s="88"/>
      <c r="SJ94" s="88"/>
      <c r="SK94" s="88"/>
      <c r="SL94" s="88"/>
      <c r="SM94" s="88"/>
      <c r="SN94" s="88"/>
      <c r="SO94" s="88"/>
      <c r="SP94" s="88"/>
      <c r="SQ94" s="88"/>
      <c r="SR94" s="88"/>
      <c r="SS94" s="88"/>
      <c r="ST94" s="88"/>
      <c r="SU94" s="88"/>
      <c r="SV94" s="88"/>
      <c r="SW94" s="88"/>
      <c r="SX94" s="88"/>
      <c r="SY94" s="88"/>
      <c r="SZ94" s="88"/>
      <c r="TA94" s="88"/>
      <c r="TB94" s="88"/>
      <c r="TC94" s="88"/>
      <c r="TD94" s="88"/>
      <c r="TE94" s="88"/>
      <c r="TF94" s="88"/>
      <c r="TG94" s="88"/>
      <c r="TH94" s="88"/>
      <c r="TI94" s="88"/>
      <c r="TJ94" s="88"/>
      <c r="TK94" s="88"/>
      <c r="TL94" s="88"/>
      <c r="TM94" s="88"/>
      <c r="TN94" s="88"/>
      <c r="TO94" s="88"/>
      <c r="TP94" s="88"/>
      <c r="TQ94" s="88"/>
      <c r="TR94" s="88"/>
      <c r="TS94" s="88"/>
      <c r="TT94" s="88"/>
      <c r="TU94" s="88"/>
      <c r="TV94" s="88"/>
      <c r="TW94" s="88"/>
      <c r="TX94" s="88"/>
      <c r="TY94" s="88"/>
      <c r="TZ94" s="88"/>
      <c r="UA94" s="88"/>
      <c r="UB94" s="88"/>
      <c r="UC94" s="88"/>
      <c r="UD94" s="88"/>
      <c r="UE94" s="88"/>
      <c r="UF94" s="88"/>
      <c r="UG94" s="88"/>
      <c r="UH94" s="88"/>
      <c r="UI94" s="88"/>
      <c r="UJ94" s="88"/>
      <c r="UK94" s="88"/>
      <c r="UL94" s="88"/>
      <c r="UM94" s="88"/>
      <c r="UN94" s="88"/>
      <c r="UO94" s="88"/>
      <c r="UP94" s="88"/>
      <c r="UQ94" s="88"/>
      <c r="UR94" s="88"/>
      <c r="US94" s="88"/>
      <c r="UT94" s="88"/>
      <c r="UU94" s="88"/>
      <c r="UV94" s="88"/>
      <c r="UW94" s="88"/>
      <c r="UX94" s="88"/>
      <c r="UY94" s="88"/>
      <c r="UZ94" s="88"/>
      <c r="VA94" s="88"/>
      <c r="VB94" s="88"/>
      <c r="VC94" s="88"/>
      <c r="VD94" s="88"/>
      <c r="VE94" s="88"/>
      <c r="VF94" s="88"/>
      <c r="VG94" s="88"/>
      <c r="VH94" s="88"/>
      <c r="VI94" s="88"/>
      <c r="VJ94" s="88"/>
      <c r="VK94" s="88"/>
      <c r="VL94" s="88"/>
      <c r="VM94" s="88"/>
      <c r="VN94" s="88"/>
      <c r="VO94" s="88"/>
      <c r="VP94" s="88"/>
      <c r="VQ94" s="88"/>
      <c r="VR94" s="88"/>
      <c r="VS94" s="88"/>
      <c r="VT94" s="88"/>
      <c r="VU94" s="88"/>
      <c r="VV94" s="88"/>
      <c r="VW94" s="88"/>
      <c r="VX94" s="88"/>
      <c r="VY94" s="88"/>
      <c r="VZ94" s="88"/>
      <c r="WA94" s="88"/>
      <c r="WB94" s="88"/>
      <c r="WC94" s="88"/>
      <c r="WD94" s="88"/>
      <c r="WE94" s="88"/>
      <c r="WF94" s="88"/>
      <c r="WG94" s="88"/>
      <c r="WH94" s="88"/>
      <c r="WI94" s="88"/>
      <c r="WJ94" s="88"/>
      <c r="WK94" s="88"/>
      <c r="WL94" s="88"/>
      <c r="WM94" s="88"/>
      <c r="WN94" s="88"/>
      <c r="WO94" s="88"/>
      <c r="WP94" s="88"/>
      <c r="WQ94" s="88"/>
      <c r="WR94" s="88"/>
      <c r="WS94" s="88"/>
      <c r="WT94" s="88"/>
      <c r="WU94" s="88"/>
      <c r="WV94" s="88"/>
      <c r="WW94" s="88"/>
      <c r="WX94" s="88"/>
      <c r="WY94" s="88"/>
      <c r="WZ94" s="88"/>
      <c r="XA94" s="88"/>
      <c r="XB94" s="88"/>
      <c r="XC94" s="88"/>
      <c r="XD94" s="88"/>
      <c r="XE94" s="88"/>
      <c r="XF94" s="88"/>
      <c r="XG94" s="88"/>
      <c r="XH94" s="88"/>
      <c r="XI94" s="88"/>
      <c r="XJ94" s="88"/>
      <c r="XK94" s="88"/>
      <c r="XL94" s="88"/>
      <c r="XM94" s="88"/>
      <c r="XN94" s="88"/>
      <c r="XO94" s="88"/>
      <c r="XP94" s="88"/>
      <c r="XQ94" s="88"/>
      <c r="XR94" s="88"/>
      <c r="XS94" s="88"/>
      <c r="XT94" s="88"/>
      <c r="XU94" s="88"/>
      <c r="XV94" s="88"/>
      <c r="XW94" s="88"/>
      <c r="XX94" s="88"/>
      <c r="XY94" s="88"/>
      <c r="XZ94" s="88"/>
      <c r="YA94" s="88"/>
      <c r="YB94" s="88"/>
      <c r="YC94" s="88"/>
      <c r="YD94" s="88"/>
      <c r="YE94" s="88"/>
      <c r="YF94" s="88"/>
      <c r="YG94" s="88"/>
      <c r="YH94" s="88"/>
      <c r="YI94" s="88"/>
      <c r="YJ94" s="88"/>
      <c r="YK94" s="88"/>
      <c r="YL94" s="88"/>
      <c r="YM94" s="88"/>
      <c r="YN94" s="88"/>
      <c r="YO94" s="88"/>
      <c r="YP94" s="88"/>
      <c r="YQ94" s="88"/>
      <c r="YR94" s="88"/>
      <c r="YS94" s="88"/>
      <c r="YT94" s="88"/>
      <c r="YU94" s="88"/>
      <c r="YV94" s="88"/>
      <c r="YW94" s="88"/>
      <c r="YX94" s="88"/>
      <c r="YY94" s="88"/>
      <c r="YZ94" s="88"/>
      <c r="ZA94" s="88"/>
      <c r="ZB94" s="88"/>
      <c r="ZC94" s="88"/>
      <c r="ZD94" s="88"/>
      <c r="ZE94" s="88"/>
      <c r="ZF94" s="88"/>
      <c r="ZG94" s="88"/>
      <c r="ZH94" s="88"/>
      <c r="ZI94" s="88"/>
      <c r="ZJ94" s="88"/>
      <c r="ZK94" s="88"/>
      <c r="ZL94" s="88"/>
      <c r="ZM94" s="88"/>
      <c r="ZN94" s="88"/>
      <c r="ZO94" s="88"/>
      <c r="ZP94" s="88"/>
      <c r="ZQ94" s="88"/>
      <c r="ZR94" s="88"/>
      <c r="ZS94" s="88"/>
      <c r="ZT94" s="88"/>
      <c r="ZU94" s="88"/>
      <c r="ZV94" s="88"/>
      <c r="ZW94" s="88"/>
      <c r="ZX94" s="88"/>
      <c r="ZY94" s="88"/>
      <c r="ZZ94" s="88"/>
      <c r="AAA94" s="88"/>
      <c r="AAB94" s="88"/>
      <c r="AAC94" s="88"/>
      <c r="AAD94" s="88"/>
      <c r="AAE94" s="88"/>
      <c r="AAF94" s="88"/>
      <c r="AAG94" s="88"/>
      <c r="AAH94" s="88"/>
      <c r="AAI94" s="88"/>
      <c r="AAJ94" s="88"/>
      <c r="AAK94" s="88"/>
      <c r="AAL94" s="88"/>
      <c r="AAM94" s="88"/>
      <c r="AAN94" s="88"/>
      <c r="AAO94" s="88"/>
      <c r="AAP94" s="88"/>
      <c r="AAQ94" s="88"/>
      <c r="AAR94" s="88"/>
      <c r="AAS94" s="88"/>
      <c r="AAT94" s="88"/>
      <c r="AAU94" s="88"/>
      <c r="AAV94" s="88"/>
      <c r="AAW94" s="88"/>
      <c r="AAX94" s="88"/>
      <c r="AAY94" s="88"/>
      <c r="AAZ94" s="88"/>
      <c r="ABA94" s="88"/>
      <c r="ABB94" s="88"/>
      <c r="ABC94" s="88"/>
      <c r="ABD94" s="88"/>
      <c r="ABE94" s="88"/>
      <c r="ABF94" s="88"/>
      <c r="ABG94" s="88"/>
      <c r="ABH94" s="88"/>
      <c r="ABI94" s="88"/>
      <c r="ABJ94" s="88"/>
      <c r="ABK94" s="88"/>
      <c r="ABL94" s="88"/>
      <c r="ABM94" s="88"/>
      <c r="ABN94" s="88"/>
      <c r="ABO94" s="88"/>
      <c r="ABP94" s="88"/>
      <c r="ABQ94" s="88"/>
      <c r="ABR94" s="88"/>
      <c r="ABS94" s="88"/>
      <c r="ABT94" s="88"/>
      <c r="ABU94" s="88"/>
      <c r="ABV94" s="88"/>
      <c r="ABW94" s="88"/>
      <c r="ABX94" s="88"/>
      <c r="ABY94" s="88"/>
      <c r="ABZ94" s="88"/>
      <c r="ACA94" s="88"/>
      <c r="ACB94" s="88"/>
      <c r="ACC94" s="88"/>
      <c r="ACD94" s="88"/>
      <c r="ACE94" s="88"/>
      <c r="ACF94" s="88"/>
      <c r="ACG94" s="88"/>
      <c r="ACH94" s="88"/>
      <c r="ACI94" s="88"/>
      <c r="ACJ94" s="88"/>
      <c r="ACK94" s="88"/>
      <c r="ACL94" s="88"/>
      <c r="ACM94" s="88"/>
      <c r="ACN94" s="88"/>
      <c r="ACO94" s="88"/>
      <c r="ACP94" s="88"/>
      <c r="ACQ94" s="88"/>
      <c r="ACR94" s="88"/>
      <c r="ACS94" s="88"/>
      <c r="ACT94" s="88"/>
      <c r="ACU94" s="88"/>
      <c r="ACV94" s="88"/>
      <c r="ACW94" s="88"/>
      <c r="ACX94" s="88"/>
      <c r="ACY94" s="88"/>
      <c r="ACZ94" s="88"/>
      <c r="ADA94" s="88"/>
      <c r="ADB94" s="88"/>
      <c r="ADC94" s="88"/>
      <c r="ADD94" s="88"/>
      <c r="ADE94" s="88"/>
      <c r="ADF94" s="88"/>
      <c r="ADG94" s="88"/>
      <c r="ADH94" s="88"/>
      <c r="ADI94" s="88"/>
      <c r="ADJ94" s="88"/>
      <c r="ADK94" s="88"/>
      <c r="ADL94" s="88"/>
      <c r="ADM94" s="88"/>
      <c r="ADN94" s="88"/>
      <c r="ADO94" s="88"/>
      <c r="ADP94" s="88"/>
      <c r="ADQ94" s="88"/>
      <c r="ADR94" s="88"/>
      <c r="ADS94" s="88"/>
      <c r="ADT94" s="88"/>
      <c r="ADU94" s="88"/>
      <c r="ADV94" s="88"/>
      <c r="ADW94" s="88"/>
      <c r="ADX94" s="88"/>
      <c r="ADY94" s="88"/>
      <c r="ADZ94" s="88"/>
      <c r="AEA94" s="88"/>
      <c r="AEB94" s="88"/>
      <c r="AEC94" s="88"/>
      <c r="AED94" s="88"/>
      <c r="AEE94" s="88"/>
      <c r="AEF94" s="88"/>
      <c r="AEG94" s="88"/>
      <c r="AEH94" s="88"/>
      <c r="AEI94" s="88"/>
      <c r="AEJ94" s="88"/>
      <c r="AEK94" s="88"/>
      <c r="AEL94" s="88"/>
      <c r="AEM94" s="88"/>
      <c r="AEN94" s="88"/>
      <c r="AEO94" s="88"/>
      <c r="AEP94" s="88"/>
      <c r="AEQ94" s="88"/>
      <c r="AER94" s="88"/>
      <c r="AES94" s="88"/>
      <c r="AET94" s="88"/>
      <c r="AEU94" s="88"/>
      <c r="AEV94" s="88"/>
      <c r="AEW94" s="88"/>
      <c r="AEX94" s="88"/>
      <c r="AEY94" s="88"/>
      <c r="AEZ94" s="88"/>
      <c r="AFA94" s="88"/>
      <c r="AFB94" s="88"/>
      <c r="AFC94" s="88"/>
      <c r="AFD94" s="88"/>
      <c r="AFE94" s="88"/>
      <c r="AFF94" s="88"/>
      <c r="AFG94" s="88"/>
      <c r="AFH94" s="88"/>
      <c r="AFI94" s="88"/>
      <c r="AFJ94" s="88"/>
      <c r="AFK94" s="88"/>
      <c r="AFL94" s="88"/>
      <c r="AFM94" s="88"/>
      <c r="AFN94" s="88"/>
      <c r="AFO94" s="88"/>
      <c r="AFP94" s="88"/>
      <c r="AFQ94" s="88"/>
      <c r="AFR94" s="88"/>
      <c r="AFS94" s="88"/>
      <c r="AFT94" s="88"/>
      <c r="AFU94" s="88"/>
      <c r="AFV94" s="88"/>
      <c r="AFW94" s="88"/>
      <c r="AFX94" s="88"/>
      <c r="AFY94" s="88"/>
      <c r="AFZ94" s="88"/>
      <c r="AGA94" s="88"/>
      <c r="AGB94" s="88"/>
      <c r="AGC94" s="88"/>
      <c r="AGD94" s="88"/>
      <c r="AGE94" s="88"/>
      <c r="AGF94" s="88"/>
      <c r="AGG94" s="88"/>
      <c r="AGH94" s="88"/>
      <c r="AGI94" s="88"/>
      <c r="AGJ94" s="88"/>
      <c r="AGK94" s="88"/>
      <c r="AGL94" s="88"/>
      <c r="AGM94" s="88"/>
      <c r="AGN94" s="88"/>
      <c r="AGO94" s="88"/>
      <c r="AGP94" s="88"/>
      <c r="AGQ94" s="88"/>
      <c r="AGR94" s="88"/>
      <c r="AGS94" s="88"/>
      <c r="AGT94" s="88"/>
      <c r="AGU94" s="88"/>
      <c r="AGV94" s="88"/>
      <c r="AGW94" s="88"/>
      <c r="AGX94" s="88"/>
      <c r="AGY94" s="88"/>
      <c r="AGZ94" s="88"/>
      <c r="AHA94" s="88"/>
      <c r="AHB94" s="88"/>
      <c r="AHC94" s="88"/>
      <c r="AHD94" s="88"/>
      <c r="AHE94" s="88"/>
      <c r="AHF94" s="88"/>
      <c r="AHG94" s="88"/>
      <c r="AHH94" s="88"/>
      <c r="AHI94" s="88"/>
      <c r="AHJ94" s="88"/>
      <c r="AHK94" s="88"/>
      <c r="AHL94" s="88"/>
      <c r="AHM94" s="88"/>
      <c r="AHN94" s="88"/>
      <c r="AHO94" s="88"/>
      <c r="AHP94" s="88"/>
      <c r="AHQ94" s="88"/>
      <c r="AHR94" s="88"/>
      <c r="AHS94" s="88"/>
      <c r="AHT94" s="88"/>
      <c r="AHU94" s="88"/>
      <c r="AHV94" s="88"/>
      <c r="AHW94" s="88"/>
      <c r="AHX94" s="88"/>
      <c r="AHY94" s="88"/>
      <c r="AHZ94" s="88"/>
      <c r="AIA94" s="88"/>
      <c r="AIB94" s="88"/>
      <c r="AIC94" s="88"/>
      <c r="AID94" s="88"/>
      <c r="AIE94" s="88"/>
      <c r="AIF94" s="88"/>
      <c r="AIG94" s="88"/>
      <c r="AIH94" s="88"/>
      <c r="AII94" s="88"/>
      <c r="AIJ94" s="88"/>
      <c r="AIK94" s="88"/>
      <c r="AIL94" s="88"/>
      <c r="AIM94" s="88"/>
      <c r="AIN94" s="88"/>
      <c r="AIO94" s="88"/>
      <c r="AIP94" s="88"/>
      <c r="AIQ94" s="88"/>
      <c r="AIR94" s="88"/>
      <c r="AIS94" s="88"/>
      <c r="AIT94" s="88"/>
      <c r="AIU94" s="88"/>
      <c r="AIV94" s="88"/>
      <c r="AIW94" s="88"/>
      <c r="AIX94" s="88"/>
      <c r="AIY94" s="88"/>
      <c r="AIZ94" s="88"/>
      <c r="AJA94" s="88"/>
      <c r="AJB94" s="88"/>
      <c r="AJC94" s="88"/>
      <c r="AJD94" s="88"/>
      <c r="AJE94" s="88"/>
      <c r="AJF94" s="88"/>
      <c r="AJG94" s="88"/>
      <c r="AJH94" s="88"/>
      <c r="AJI94" s="88"/>
      <c r="AJJ94" s="88"/>
      <c r="AJK94" s="88"/>
      <c r="AJL94" s="88"/>
      <c r="AJM94" s="88"/>
      <c r="AJN94" s="88"/>
      <c r="AJO94" s="88"/>
      <c r="AJP94" s="88"/>
      <c r="AJQ94" s="88"/>
      <c r="AJR94" s="88"/>
      <c r="AJS94" s="88"/>
      <c r="AJT94" s="88"/>
      <c r="AJU94" s="88"/>
      <c r="AJV94" s="88"/>
      <c r="AJW94" s="88"/>
      <c r="AJX94" s="88"/>
      <c r="AJY94" s="88"/>
      <c r="AJZ94" s="88"/>
      <c r="AKA94" s="88"/>
      <c r="AKB94" s="88"/>
      <c r="AKC94" s="88"/>
      <c r="AKD94" s="88"/>
      <c r="AKE94" s="88"/>
      <c r="AKF94" s="88"/>
      <c r="AKG94" s="88"/>
      <c r="AKH94" s="88"/>
      <c r="AKI94" s="88"/>
      <c r="AKJ94" s="88"/>
      <c r="AKK94" s="88"/>
      <c r="AKL94" s="88"/>
      <c r="AKM94" s="88"/>
      <c r="AKN94" s="88"/>
      <c r="AKO94" s="88"/>
      <c r="AKP94" s="88"/>
      <c r="AKQ94" s="88"/>
      <c r="AKR94" s="88"/>
      <c r="AKS94" s="88"/>
      <c r="AKT94" s="88"/>
      <c r="AKU94" s="88"/>
      <c r="AKV94" s="88"/>
      <c r="AKW94" s="88"/>
      <c r="AKX94" s="88"/>
      <c r="AKY94" s="88"/>
      <c r="AKZ94" s="88"/>
      <c r="ALA94" s="88"/>
      <c r="ALB94" s="88"/>
      <c r="ALC94" s="88"/>
      <c r="ALD94" s="88"/>
      <c r="ALE94" s="88"/>
      <c r="ALF94" s="88"/>
      <c r="ALG94" s="88"/>
      <c r="ALH94" s="88"/>
      <c r="ALI94" s="88"/>
      <c r="ALJ94" s="88"/>
      <c r="ALK94" s="88"/>
      <c r="ALL94" s="88"/>
      <c r="ALM94" s="88"/>
      <c r="ALN94" s="88"/>
      <c r="ALO94" s="88"/>
      <c r="ALP94" s="88"/>
      <c r="ALQ94" s="88"/>
      <c r="ALR94" s="88"/>
      <c r="ALS94" s="88"/>
      <c r="ALT94" s="88"/>
      <c r="ALU94" s="88"/>
      <c r="ALV94" s="88"/>
      <c r="ALW94" s="88"/>
      <c r="ALX94" s="88"/>
      <c r="ALY94" s="88"/>
    </row>
    <row r="95" spans="1:16380" ht="120" x14ac:dyDescent="0.25">
      <c r="A95" s="95" t="s">
        <v>314</v>
      </c>
      <c r="B95" s="95" t="s">
        <v>311</v>
      </c>
      <c r="C95" s="95" t="s">
        <v>310</v>
      </c>
      <c r="D95" s="95" t="s">
        <v>312</v>
      </c>
      <c r="E95" s="95" t="s">
        <v>19</v>
      </c>
      <c r="F95" s="95" t="s">
        <v>313</v>
      </c>
      <c r="G95" s="24"/>
      <c r="H95" s="95"/>
      <c r="I95" s="59" t="s">
        <v>369</v>
      </c>
    </row>
    <row r="96" spans="1:16380" ht="132" customHeight="1" x14ac:dyDescent="0.25">
      <c r="A96" s="63" t="s">
        <v>272</v>
      </c>
      <c r="B96" s="64" t="s">
        <v>315</v>
      </c>
      <c r="C96" s="63" t="s">
        <v>316</v>
      </c>
      <c r="D96" s="64" t="s">
        <v>317</v>
      </c>
      <c r="E96" s="64" t="s">
        <v>19</v>
      </c>
      <c r="F96" s="94" t="s">
        <v>318</v>
      </c>
      <c r="G96" s="50"/>
      <c r="H96" s="81"/>
      <c r="I96" s="59">
        <v>0</v>
      </c>
    </row>
    <row r="97" spans="1:1013" ht="120" x14ac:dyDescent="0.25">
      <c r="A97" s="69" t="s">
        <v>288</v>
      </c>
      <c r="B97" s="67" t="s">
        <v>339</v>
      </c>
      <c r="C97" s="21" t="s">
        <v>340</v>
      </c>
      <c r="D97" s="67" t="s">
        <v>341</v>
      </c>
      <c r="E97" s="64" t="s">
        <v>19</v>
      </c>
      <c r="F97" s="71" t="s">
        <v>342</v>
      </c>
      <c r="G97" s="50"/>
      <c r="H97" s="59"/>
      <c r="I97" s="59">
        <f>2350</f>
        <v>2350</v>
      </c>
    </row>
    <row r="98" spans="1:1013" ht="165" x14ac:dyDescent="0.25">
      <c r="A98" s="69" t="s">
        <v>345</v>
      </c>
      <c r="B98" s="67" t="s">
        <v>343</v>
      </c>
      <c r="C98" s="21" t="s">
        <v>344</v>
      </c>
      <c r="D98" s="67"/>
      <c r="E98" s="64" t="s">
        <v>19</v>
      </c>
      <c r="F98" s="71" t="s">
        <v>346</v>
      </c>
      <c r="G98" s="50"/>
      <c r="H98" s="50"/>
      <c r="I98" s="59">
        <v>0</v>
      </c>
    </row>
    <row r="99" spans="1:1013" s="89" customFormat="1" ht="123.4" customHeight="1" x14ac:dyDescent="0.25">
      <c r="A99" s="69" t="s">
        <v>205</v>
      </c>
      <c r="B99" s="67" t="s">
        <v>354</v>
      </c>
      <c r="C99" s="21" t="s">
        <v>355</v>
      </c>
      <c r="D99" s="67" t="s">
        <v>21</v>
      </c>
      <c r="E99" s="64" t="s">
        <v>19</v>
      </c>
      <c r="F99" s="71" t="s">
        <v>356</v>
      </c>
      <c r="G99" s="50"/>
      <c r="H99" s="50"/>
      <c r="I99" s="59">
        <f>2304+5917.94+1152+2880+2851.58+2016</f>
        <v>17121.519999999997</v>
      </c>
      <c r="J99" s="3"/>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c r="GO99" s="88"/>
      <c r="GP99" s="88"/>
      <c r="GQ99" s="88"/>
      <c r="GR99" s="88"/>
      <c r="GS99" s="88"/>
      <c r="GT99" s="88"/>
      <c r="GU99" s="88"/>
      <c r="GV99" s="88"/>
      <c r="GW99" s="88"/>
      <c r="GX99" s="88"/>
      <c r="GY99" s="88"/>
      <c r="GZ99" s="88"/>
      <c r="HA99" s="88"/>
      <c r="HB99" s="88"/>
      <c r="HC99" s="88"/>
      <c r="HD99" s="88"/>
      <c r="HE99" s="88"/>
      <c r="HF99" s="88"/>
      <c r="HG99" s="88"/>
      <c r="HH99" s="88"/>
      <c r="HI99" s="88"/>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88"/>
      <c r="IH99" s="88"/>
      <c r="II99" s="88"/>
      <c r="IJ99" s="88"/>
      <c r="IK99" s="88"/>
      <c r="IL99" s="88"/>
      <c r="IM99" s="88"/>
      <c r="IN99" s="88"/>
      <c r="IO99" s="88"/>
      <c r="IP99" s="88"/>
      <c r="IQ99" s="88"/>
      <c r="IR99" s="88"/>
      <c r="IS99" s="88"/>
      <c r="IT99" s="88"/>
      <c r="IU99" s="88"/>
      <c r="IV99" s="88"/>
      <c r="IW99" s="88"/>
      <c r="IX99" s="88"/>
      <c r="IY99" s="88"/>
      <c r="IZ99" s="88"/>
      <c r="JA99" s="88"/>
      <c r="JB99" s="88"/>
      <c r="JC99" s="88"/>
      <c r="JD99" s="88"/>
      <c r="JE99" s="88"/>
      <c r="JF99" s="88"/>
      <c r="JG99" s="88"/>
      <c r="JH99" s="88"/>
      <c r="JI99" s="88"/>
      <c r="JJ99" s="88"/>
      <c r="JK99" s="88"/>
      <c r="JL99" s="88"/>
      <c r="JM99" s="88"/>
      <c r="JN99" s="88"/>
      <c r="JO99" s="88"/>
      <c r="JP99" s="88"/>
      <c r="JQ99" s="88"/>
      <c r="JR99" s="88"/>
      <c r="JS99" s="88"/>
      <c r="JT99" s="88"/>
      <c r="JU99" s="88"/>
      <c r="JV99" s="88"/>
      <c r="JW99" s="88"/>
      <c r="JX99" s="88"/>
      <c r="JY99" s="88"/>
      <c r="JZ99" s="88"/>
      <c r="KA99" s="88"/>
      <c r="KB99" s="88"/>
      <c r="KC99" s="88"/>
      <c r="KD99" s="88"/>
      <c r="KE99" s="88"/>
      <c r="KF99" s="88"/>
      <c r="KG99" s="88"/>
      <c r="KH99" s="88"/>
      <c r="KI99" s="88"/>
      <c r="KJ99" s="88"/>
      <c r="KK99" s="88"/>
      <c r="KL99" s="88"/>
      <c r="KM99" s="88"/>
      <c r="KN99" s="88"/>
      <c r="KO99" s="88"/>
      <c r="KP99" s="88"/>
      <c r="KQ99" s="88"/>
      <c r="KR99" s="88"/>
      <c r="KS99" s="88"/>
      <c r="KT99" s="88"/>
      <c r="KU99" s="88"/>
      <c r="KV99" s="88"/>
      <c r="KW99" s="88"/>
      <c r="KX99" s="88"/>
      <c r="KY99" s="88"/>
      <c r="KZ99" s="88"/>
      <c r="LA99" s="88"/>
      <c r="LB99" s="88"/>
      <c r="LC99" s="88"/>
      <c r="LD99" s="88"/>
      <c r="LE99" s="88"/>
      <c r="LF99" s="88"/>
      <c r="LG99" s="88"/>
      <c r="LH99" s="88"/>
      <c r="LI99" s="88"/>
      <c r="LJ99" s="88"/>
      <c r="LK99" s="88"/>
      <c r="LL99" s="88"/>
      <c r="LM99" s="88"/>
      <c r="LN99" s="88"/>
      <c r="LO99" s="88"/>
      <c r="LP99" s="88"/>
      <c r="LQ99" s="88"/>
      <c r="LR99" s="88"/>
      <c r="LS99" s="88"/>
      <c r="LT99" s="88"/>
      <c r="LU99" s="88"/>
      <c r="LV99" s="88"/>
      <c r="LW99" s="88"/>
      <c r="LX99" s="88"/>
      <c r="LY99" s="88"/>
      <c r="LZ99" s="88"/>
      <c r="MA99" s="88"/>
      <c r="MB99" s="88"/>
      <c r="MC99" s="88"/>
      <c r="MD99" s="88"/>
      <c r="ME99" s="88"/>
      <c r="MF99" s="88"/>
      <c r="MG99" s="88"/>
      <c r="MH99" s="88"/>
      <c r="MI99" s="88"/>
      <c r="MJ99" s="88"/>
      <c r="MK99" s="88"/>
      <c r="ML99" s="88"/>
      <c r="MM99" s="88"/>
      <c r="MN99" s="88"/>
      <c r="MO99" s="88"/>
      <c r="MP99" s="88"/>
      <c r="MQ99" s="88"/>
      <c r="MR99" s="88"/>
      <c r="MS99" s="88"/>
      <c r="MT99" s="88"/>
      <c r="MU99" s="88"/>
      <c r="MV99" s="88"/>
      <c r="MW99" s="88"/>
      <c r="MX99" s="88"/>
      <c r="MY99" s="88"/>
      <c r="MZ99" s="88"/>
      <c r="NA99" s="88"/>
      <c r="NB99" s="88"/>
      <c r="NC99" s="88"/>
      <c r="ND99" s="88"/>
      <c r="NE99" s="88"/>
      <c r="NF99" s="88"/>
      <c r="NG99" s="88"/>
      <c r="NH99" s="88"/>
      <c r="NI99" s="88"/>
      <c r="NJ99" s="88"/>
      <c r="NK99" s="88"/>
      <c r="NL99" s="88"/>
      <c r="NM99" s="88"/>
      <c r="NN99" s="88"/>
      <c r="NO99" s="88"/>
      <c r="NP99" s="88"/>
      <c r="NQ99" s="88"/>
      <c r="NR99" s="88"/>
      <c r="NS99" s="88"/>
      <c r="NT99" s="88"/>
      <c r="NU99" s="88"/>
      <c r="NV99" s="88"/>
      <c r="NW99" s="88"/>
      <c r="NX99" s="88"/>
      <c r="NY99" s="88"/>
      <c r="NZ99" s="88"/>
      <c r="OA99" s="88"/>
      <c r="OB99" s="88"/>
      <c r="OC99" s="88"/>
      <c r="OD99" s="88"/>
      <c r="OE99" s="88"/>
      <c r="OF99" s="88"/>
      <c r="OG99" s="88"/>
      <c r="OH99" s="88"/>
      <c r="OI99" s="88"/>
      <c r="OJ99" s="88"/>
      <c r="OK99" s="88"/>
      <c r="OL99" s="88"/>
      <c r="OM99" s="88"/>
      <c r="ON99" s="88"/>
      <c r="OO99" s="88"/>
      <c r="OP99" s="88"/>
      <c r="OQ99" s="88"/>
      <c r="OR99" s="88"/>
      <c r="OS99" s="88"/>
      <c r="OT99" s="88"/>
      <c r="OU99" s="88"/>
      <c r="OV99" s="88"/>
      <c r="OW99" s="88"/>
      <c r="OX99" s="88"/>
      <c r="OY99" s="88"/>
      <c r="OZ99" s="88"/>
      <c r="PA99" s="88"/>
      <c r="PB99" s="88"/>
      <c r="PC99" s="88"/>
      <c r="PD99" s="88"/>
      <c r="PE99" s="88"/>
      <c r="PF99" s="88"/>
      <c r="PG99" s="88"/>
      <c r="PH99" s="88"/>
      <c r="PI99" s="88"/>
      <c r="PJ99" s="88"/>
      <c r="PK99" s="88"/>
      <c r="PL99" s="88"/>
      <c r="PM99" s="88"/>
      <c r="PN99" s="88"/>
      <c r="PO99" s="88"/>
      <c r="PP99" s="88"/>
      <c r="PQ99" s="88"/>
      <c r="PR99" s="88"/>
      <c r="PS99" s="88"/>
      <c r="PT99" s="88"/>
      <c r="PU99" s="88"/>
      <c r="PV99" s="88"/>
      <c r="PW99" s="88"/>
      <c r="PX99" s="88"/>
      <c r="PY99" s="88"/>
      <c r="PZ99" s="88"/>
      <c r="QA99" s="88"/>
      <c r="QB99" s="88"/>
      <c r="QC99" s="88"/>
      <c r="QD99" s="88"/>
      <c r="QE99" s="88"/>
      <c r="QF99" s="88"/>
      <c r="QG99" s="88"/>
      <c r="QH99" s="88"/>
      <c r="QI99" s="88"/>
      <c r="QJ99" s="88"/>
      <c r="QK99" s="88"/>
      <c r="QL99" s="88"/>
      <c r="QM99" s="88"/>
      <c r="QN99" s="88"/>
      <c r="QO99" s="88"/>
      <c r="QP99" s="88"/>
      <c r="QQ99" s="88"/>
      <c r="QR99" s="88"/>
      <c r="QS99" s="88"/>
      <c r="QT99" s="88"/>
      <c r="QU99" s="88"/>
      <c r="QV99" s="88"/>
      <c r="QW99" s="88"/>
      <c r="QX99" s="88"/>
      <c r="QY99" s="88"/>
      <c r="QZ99" s="88"/>
      <c r="RA99" s="88"/>
      <c r="RB99" s="88"/>
      <c r="RC99" s="88"/>
      <c r="RD99" s="88"/>
      <c r="RE99" s="88"/>
      <c r="RF99" s="88"/>
      <c r="RG99" s="88"/>
      <c r="RH99" s="88"/>
      <c r="RI99" s="88"/>
      <c r="RJ99" s="88"/>
      <c r="RK99" s="88"/>
      <c r="RL99" s="88"/>
      <c r="RM99" s="88"/>
      <c r="RN99" s="88"/>
      <c r="RO99" s="88"/>
      <c r="RP99" s="88"/>
      <c r="RQ99" s="88"/>
      <c r="RR99" s="88"/>
      <c r="RS99" s="88"/>
      <c r="RT99" s="88"/>
      <c r="RU99" s="88"/>
      <c r="RV99" s="88"/>
      <c r="RW99" s="88"/>
      <c r="RX99" s="88"/>
      <c r="RY99" s="88"/>
      <c r="RZ99" s="88"/>
      <c r="SA99" s="88"/>
      <c r="SB99" s="88"/>
      <c r="SC99" s="88"/>
      <c r="SD99" s="88"/>
      <c r="SE99" s="88"/>
      <c r="SF99" s="88"/>
      <c r="SG99" s="88"/>
      <c r="SH99" s="88"/>
      <c r="SI99" s="88"/>
      <c r="SJ99" s="88"/>
      <c r="SK99" s="88"/>
      <c r="SL99" s="88"/>
      <c r="SM99" s="88"/>
      <c r="SN99" s="88"/>
      <c r="SO99" s="88"/>
      <c r="SP99" s="88"/>
      <c r="SQ99" s="88"/>
      <c r="SR99" s="88"/>
      <c r="SS99" s="88"/>
      <c r="ST99" s="88"/>
      <c r="SU99" s="88"/>
      <c r="SV99" s="88"/>
      <c r="SW99" s="88"/>
      <c r="SX99" s="88"/>
      <c r="SY99" s="88"/>
      <c r="SZ99" s="88"/>
      <c r="TA99" s="88"/>
      <c r="TB99" s="88"/>
      <c r="TC99" s="88"/>
      <c r="TD99" s="88"/>
      <c r="TE99" s="88"/>
      <c r="TF99" s="88"/>
      <c r="TG99" s="88"/>
      <c r="TH99" s="88"/>
      <c r="TI99" s="88"/>
      <c r="TJ99" s="88"/>
      <c r="TK99" s="88"/>
      <c r="TL99" s="88"/>
      <c r="TM99" s="88"/>
      <c r="TN99" s="88"/>
      <c r="TO99" s="88"/>
      <c r="TP99" s="88"/>
      <c r="TQ99" s="88"/>
      <c r="TR99" s="88"/>
      <c r="TS99" s="88"/>
      <c r="TT99" s="88"/>
      <c r="TU99" s="88"/>
      <c r="TV99" s="88"/>
      <c r="TW99" s="88"/>
      <c r="TX99" s="88"/>
      <c r="TY99" s="88"/>
      <c r="TZ99" s="88"/>
      <c r="UA99" s="88"/>
      <c r="UB99" s="88"/>
      <c r="UC99" s="88"/>
      <c r="UD99" s="88"/>
      <c r="UE99" s="88"/>
      <c r="UF99" s="88"/>
      <c r="UG99" s="88"/>
      <c r="UH99" s="88"/>
      <c r="UI99" s="88"/>
      <c r="UJ99" s="88"/>
      <c r="UK99" s="88"/>
      <c r="UL99" s="88"/>
      <c r="UM99" s="88"/>
      <c r="UN99" s="88"/>
      <c r="UO99" s="88"/>
      <c r="UP99" s="88"/>
      <c r="UQ99" s="88"/>
      <c r="UR99" s="88"/>
      <c r="US99" s="88"/>
      <c r="UT99" s="88"/>
      <c r="UU99" s="88"/>
      <c r="UV99" s="88"/>
      <c r="UW99" s="88"/>
      <c r="UX99" s="88"/>
      <c r="UY99" s="88"/>
      <c r="UZ99" s="88"/>
      <c r="VA99" s="88"/>
      <c r="VB99" s="88"/>
      <c r="VC99" s="88"/>
      <c r="VD99" s="88"/>
      <c r="VE99" s="88"/>
      <c r="VF99" s="88"/>
      <c r="VG99" s="88"/>
      <c r="VH99" s="88"/>
      <c r="VI99" s="88"/>
      <c r="VJ99" s="88"/>
      <c r="VK99" s="88"/>
      <c r="VL99" s="88"/>
      <c r="VM99" s="88"/>
      <c r="VN99" s="88"/>
      <c r="VO99" s="88"/>
      <c r="VP99" s="88"/>
      <c r="VQ99" s="88"/>
      <c r="VR99" s="88"/>
      <c r="VS99" s="88"/>
      <c r="VT99" s="88"/>
      <c r="VU99" s="88"/>
      <c r="VV99" s="88"/>
      <c r="VW99" s="88"/>
      <c r="VX99" s="88"/>
      <c r="VY99" s="88"/>
      <c r="VZ99" s="88"/>
      <c r="WA99" s="88"/>
      <c r="WB99" s="88"/>
      <c r="WC99" s="88"/>
      <c r="WD99" s="88"/>
      <c r="WE99" s="88"/>
      <c r="WF99" s="88"/>
      <c r="WG99" s="88"/>
      <c r="WH99" s="88"/>
      <c r="WI99" s="88"/>
      <c r="WJ99" s="88"/>
      <c r="WK99" s="88"/>
      <c r="WL99" s="88"/>
      <c r="WM99" s="88"/>
      <c r="WN99" s="88"/>
      <c r="WO99" s="88"/>
      <c r="WP99" s="88"/>
      <c r="WQ99" s="88"/>
      <c r="WR99" s="88"/>
      <c r="WS99" s="88"/>
      <c r="WT99" s="88"/>
      <c r="WU99" s="88"/>
      <c r="WV99" s="88"/>
      <c r="WW99" s="88"/>
      <c r="WX99" s="88"/>
      <c r="WY99" s="88"/>
      <c r="WZ99" s="88"/>
      <c r="XA99" s="88"/>
      <c r="XB99" s="88"/>
      <c r="XC99" s="88"/>
      <c r="XD99" s="88"/>
      <c r="XE99" s="88"/>
      <c r="XF99" s="88"/>
      <c r="XG99" s="88"/>
      <c r="XH99" s="88"/>
      <c r="XI99" s="88"/>
      <c r="XJ99" s="88"/>
      <c r="XK99" s="88"/>
      <c r="XL99" s="88"/>
      <c r="XM99" s="88"/>
      <c r="XN99" s="88"/>
      <c r="XO99" s="88"/>
      <c r="XP99" s="88"/>
      <c r="XQ99" s="88"/>
      <c r="XR99" s="88"/>
      <c r="XS99" s="88"/>
      <c r="XT99" s="88"/>
      <c r="XU99" s="88"/>
      <c r="XV99" s="88"/>
      <c r="XW99" s="88"/>
      <c r="XX99" s="88"/>
      <c r="XY99" s="88"/>
      <c r="XZ99" s="88"/>
      <c r="YA99" s="88"/>
      <c r="YB99" s="88"/>
      <c r="YC99" s="88"/>
      <c r="YD99" s="88"/>
      <c r="YE99" s="88"/>
      <c r="YF99" s="88"/>
      <c r="YG99" s="88"/>
      <c r="YH99" s="88"/>
      <c r="YI99" s="88"/>
      <c r="YJ99" s="88"/>
      <c r="YK99" s="88"/>
      <c r="YL99" s="88"/>
      <c r="YM99" s="88"/>
      <c r="YN99" s="88"/>
      <c r="YO99" s="88"/>
      <c r="YP99" s="88"/>
      <c r="YQ99" s="88"/>
      <c r="YR99" s="88"/>
      <c r="YS99" s="88"/>
      <c r="YT99" s="88"/>
      <c r="YU99" s="88"/>
      <c r="YV99" s="88"/>
      <c r="YW99" s="88"/>
      <c r="YX99" s="88"/>
      <c r="YY99" s="88"/>
      <c r="YZ99" s="88"/>
      <c r="ZA99" s="88"/>
      <c r="ZB99" s="88"/>
      <c r="ZC99" s="88"/>
      <c r="ZD99" s="88"/>
      <c r="ZE99" s="88"/>
      <c r="ZF99" s="88"/>
      <c r="ZG99" s="88"/>
      <c r="ZH99" s="88"/>
      <c r="ZI99" s="88"/>
      <c r="ZJ99" s="88"/>
      <c r="ZK99" s="88"/>
      <c r="ZL99" s="88"/>
      <c r="ZM99" s="88"/>
      <c r="ZN99" s="88"/>
      <c r="ZO99" s="88"/>
      <c r="ZP99" s="88"/>
      <c r="ZQ99" s="88"/>
      <c r="ZR99" s="88"/>
      <c r="ZS99" s="88"/>
      <c r="ZT99" s="88"/>
      <c r="ZU99" s="88"/>
      <c r="ZV99" s="88"/>
      <c r="ZW99" s="88"/>
      <c r="ZX99" s="88"/>
      <c r="ZY99" s="88"/>
      <c r="ZZ99" s="88"/>
      <c r="AAA99" s="88"/>
      <c r="AAB99" s="88"/>
      <c r="AAC99" s="88"/>
      <c r="AAD99" s="88"/>
      <c r="AAE99" s="88"/>
      <c r="AAF99" s="88"/>
      <c r="AAG99" s="88"/>
      <c r="AAH99" s="88"/>
      <c r="AAI99" s="88"/>
      <c r="AAJ99" s="88"/>
      <c r="AAK99" s="88"/>
      <c r="AAL99" s="88"/>
      <c r="AAM99" s="88"/>
      <c r="AAN99" s="88"/>
      <c r="AAO99" s="88"/>
      <c r="AAP99" s="88"/>
      <c r="AAQ99" s="88"/>
      <c r="AAR99" s="88"/>
      <c r="AAS99" s="88"/>
      <c r="AAT99" s="88"/>
      <c r="AAU99" s="88"/>
      <c r="AAV99" s="88"/>
      <c r="AAW99" s="88"/>
      <c r="AAX99" s="88"/>
      <c r="AAY99" s="88"/>
      <c r="AAZ99" s="88"/>
      <c r="ABA99" s="88"/>
      <c r="ABB99" s="88"/>
      <c r="ABC99" s="88"/>
      <c r="ABD99" s="88"/>
      <c r="ABE99" s="88"/>
      <c r="ABF99" s="88"/>
      <c r="ABG99" s="88"/>
      <c r="ABH99" s="88"/>
      <c r="ABI99" s="88"/>
      <c r="ABJ99" s="88"/>
      <c r="ABK99" s="88"/>
      <c r="ABL99" s="88"/>
      <c r="ABM99" s="88"/>
      <c r="ABN99" s="88"/>
      <c r="ABO99" s="88"/>
      <c r="ABP99" s="88"/>
      <c r="ABQ99" s="88"/>
      <c r="ABR99" s="88"/>
      <c r="ABS99" s="88"/>
      <c r="ABT99" s="88"/>
      <c r="ABU99" s="88"/>
      <c r="ABV99" s="88"/>
      <c r="ABW99" s="88"/>
      <c r="ABX99" s="88"/>
      <c r="ABY99" s="88"/>
      <c r="ABZ99" s="88"/>
      <c r="ACA99" s="88"/>
      <c r="ACB99" s="88"/>
      <c r="ACC99" s="88"/>
      <c r="ACD99" s="88"/>
      <c r="ACE99" s="88"/>
      <c r="ACF99" s="88"/>
      <c r="ACG99" s="88"/>
      <c r="ACH99" s="88"/>
      <c r="ACI99" s="88"/>
      <c r="ACJ99" s="88"/>
      <c r="ACK99" s="88"/>
      <c r="ACL99" s="88"/>
      <c r="ACM99" s="88"/>
      <c r="ACN99" s="88"/>
      <c r="ACO99" s="88"/>
      <c r="ACP99" s="88"/>
      <c r="ACQ99" s="88"/>
      <c r="ACR99" s="88"/>
      <c r="ACS99" s="88"/>
      <c r="ACT99" s="88"/>
      <c r="ACU99" s="88"/>
      <c r="ACV99" s="88"/>
      <c r="ACW99" s="88"/>
      <c r="ACX99" s="88"/>
      <c r="ACY99" s="88"/>
      <c r="ACZ99" s="88"/>
      <c r="ADA99" s="88"/>
      <c r="ADB99" s="88"/>
      <c r="ADC99" s="88"/>
      <c r="ADD99" s="88"/>
      <c r="ADE99" s="88"/>
      <c r="ADF99" s="88"/>
      <c r="ADG99" s="88"/>
      <c r="ADH99" s="88"/>
      <c r="ADI99" s="88"/>
      <c r="ADJ99" s="88"/>
      <c r="ADK99" s="88"/>
      <c r="ADL99" s="88"/>
      <c r="ADM99" s="88"/>
      <c r="ADN99" s="88"/>
      <c r="ADO99" s="88"/>
      <c r="ADP99" s="88"/>
      <c r="ADQ99" s="88"/>
      <c r="ADR99" s="88"/>
      <c r="ADS99" s="88"/>
      <c r="ADT99" s="88"/>
      <c r="ADU99" s="88"/>
      <c r="ADV99" s="88"/>
      <c r="ADW99" s="88"/>
      <c r="ADX99" s="88"/>
      <c r="ADY99" s="88"/>
      <c r="ADZ99" s="88"/>
      <c r="AEA99" s="88"/>
      <c r="AEB99" s="88"/>
      <c r="AEC99" s="88"/>
      <c r="AED99" s="88"/>
      <c r="AEE99" s="88"/>
      <c r="AEF99" s="88"/>
      <c r="AEG99" s="88"/>
      <c r="AEH99" s="88"/>
      <c r="AEI99" s="88"/>
      <c r="AEJ99" s="88"/>
      <c r="AEK99" s="88"/>
      <c r="AEL99" s="88"/>
      <c r="AEM99" s="88"/>
      <c r="AEN99" s="88"/>
      <c r="AEO99" s="88"/>
      <c r="AEP99" s="88"/>
      <c r="AEQ99" s="88"/>
      <c r="AER99" s="88"/>
      <c r="AES99" s="88"/>
      <c r="AET99" s="88"/>
      <c r="AEU99" s="88"/>
      <c r="AEV99" s="88"/>
      <c r="AEW99" s="88"/>
      <c r="AEX99" s="88"/>
      <c r="AEY99" s="88"/>
      <c r="AEZ99" s="88"/>
      <c r="AFA99" s="88"/>
      <c r="AFB99" s="88"/>
      <c r="AFC99" s="88"/>
      <c r="AFD99" s="88"/>
      <c r="AFE99" s="88"/>
      <c r="AFF99" s="88"/>
      <c r="AFG99" s="88"/>
      <c r="AFH99" s="88"/>
      <c r="AFI99" s="88"/>
      <c r="AFJ99" s="88"/>
      <c r="AFK99" s="88"/>
      <c r="AFL99" s="88"/>
      <c r="AFM99" s="88"/>
      <c r="AFN99" s="88"/>
      <c r="AFO99" s="88"/>
      <c r="AFP99" s="88"/>
      <c r="AFQ99" s="88"/>
      <c r="AFR99" s="88"/>
      <c r="AFS99" s="88"/>
      <c r="AFT99" s="88"/>
      <c r="AFU99" s="88"/>
      <c r="AFV99" s="88"/>
      <c r="AFW99" s="88"/>
      <c r="AFX99" s="88"/>
      <c r="AFY99" s="88"/>
      <c r="AFZ99" s="88"/>
      <c r="AGA99" s="88"/>
      <c r="AGB99" s="88"/>
      <c r="AGC99" s="88"/>
      <c r="AGD99" s="88"/>
      <c r="AGE99" s="88"/>
      <c r="AGF99" s="88"/>
      <c r="AGG99" s="88"/>
      <c r="AGH99" s="88"/>
      <c r="AGI99" s="88"/>
      <c r="AGJ99" s="88"/>
      <c r="AGK99" s="88"/>
      <c r="AGL99" s="88"/>
      <c r="AGM99" s="88"/>
      <c r="AGN99" s="88"/>
      <c r="AGO99" s="88"/>
      <c r="AGP99" s="88"/>
      <c r="AGQ99" s="88"/>
      <c r="AGR99" s="88"/>
      <c r="AGS99" s="88"/>
      <c r="AGT99" s="88"/>
      <c r="AGU99" s="88"/>
      <c r="AGV99" s="88"/>
      <c r="AGW99" s="88"/>
      <c r="AGX99" s="88"/>
      <c r="AGY99" s="88"/>
      <c r="AGZ99" s="88"/>
      <c r="AHA99" s="88"/>
      <c r="AHB99" s="88"/>
      <c r="AHC99" s="88"/>
      <c r="AHD99" s="88"/>
      <c r="AHE99" s="88"/>
      <c r="AHF99" s="88"/>
      <c r="AHG99" s="88"/>
      <c r="AHH99" s="88"/>
      <c r="AHI99" s="88"/>
      <c r="AHJ99" s="88"/>
      <c r="AHK99" s="88"/>
      <c r="AHL99" s="88"/>
      <c r="AHM99" s="88"/>
      <c r="AHN99" s="88"/>
      <c r="AHO99" s="88"/>
      <c r="AHP99" s="88"/>
      <c r="AHQ99" s="88"/>
      <c r="AHR99" s="88"/>
      <c r="AHS99" s="88"/>
      <c r="AHT99" s="88"/>
      <c r="AHU99" s="88"/>
      <c r="AHV99" s="88"/>
      <c r="AHW99" s="88"/>
      <c r="AHX99" s="88"/>
      <c r="AHY99" s="88"/>
      <c r="AHZ99" s="88"/>
      <c r="AIA99" s="88"/>
      <c r="AIB99" s="88"/>
      <c r="AIC99" s="88"/>
      <c r="AID99" s="88"/>
      <c r="AIE99" s="88"/>
      <c r="AIF99" s="88"/>
      <c r="AIG99" s="88"/>
      <c r="AIH99" s="88"/>
      <c r="AII99" s="88"/>
      <c r="AIJ99" s="88"/>
      <c r="AIK99" s="88"/>
      <c r="AIL99" s="88"/>
      <c r="AIM99" s="88"/>
      <c r="AIN99" s="88"/>
      <c r="AIO99" s="88"/>
      <c r="AIP99" s="88"/>
      <c r="AIQ99" s="88"/>
      <c r="AIR99" s="88"/>
      <c r="AIS99" s="88"/>
      <c r="AIT99" s="88"/>
      <c r="AIU99" s="88"/>
      <c r="AIV99" s="88"/>
      <c r="AIW99" s="88"/>
      <c r="AIX99" s="88"/>
      <c r="AIY99" s="88"/>
      <c r="AIZ99" s="88"/>
      <c r="AJA99" s="88"/>
      <c r="AJB99" s="88"/>
      <c r="AJC99" s="88"/>
      <c r="AJD99" s="88"/>
      <c r="AJE99" s="88"/>
      <c r="AJF99" s="88"/>
      <c r="AJG99" s="88"/>
      <c r="AJH99" s="88"/>
      <c r="AJI99" s="88"/>
      <c r="AJJ99" s="88"/>
      <c r="AJK99" s="88"/>
      <c r="AJL99" s="88"/>
      <c r="AJM99" s="88"/>
      <c r="AJN99" s="88"/>
      <c r="AJO99" s="88"/>
      <c r="AJP99" s="88"/>
      <c r="AJQ99" s="88"/>
      <c r="AJR99" s="88"/>
      <c r="AJS99" s="88"/>
      <c r="AJT99" s="88"/>
      <c r="AJU99" s="88"/>
      <c r="AJV99" s="88"/>
      <c r="AJW99" s="88"/>
      <c r="AJX99" s="88"/>
      <c r="AJY99" s="88"/>
      <c r="AJZ99" s="88"/>
      <c r="AKA99" s="88"/>
      <c r="AKB99" s="88"/>
      <c r="AKC99" s="88"/>
      <c r="AKD99" s="88"/>
      <c r="AKE99" s="88"/>
      <c r="AKF99" s="88"/>
      <c r="AKG99" s="88"/>
      <c r="AKH99" s="88"/>
      <c r="AKI99" s="88"/>
      <c r="AKJ99" s="88"/>
      <c r="AKK99" s="88"/>
      <c r="AKL99" s="88"/>
      <c r="AKM99" s="88"/>
      <c r="AKN99" s="88"/>
      <c r="AKO99" s="88"/>
      <c r="AKP99" s="88"/>
      <c r="AKQ99" s="88"/>
      <c r="AKR99" s="88"/>
      <c r="AKS99" s="88"/>
      <c r="AKT99" s="88"/>
      <c r="AKU99" s="88"/>
      <c r="AKV99" s="88"/>
      <c r="AKW99" s="88"/>
      <c r="AKX99" s="88"/>
      <c r="AKY99" s="88"/>
      <c r="AKZ99" s="88"/>
      <c r="ALA99" s="88"/>
      <c r="ALB99" s="88"/>
      <c r="ALC99" s="88"/>
      <c r="ALD99" s="88"/>
      <c r="ALE99" s="88"/>
      <c r="ALF99" s="88"/>
      <c r="ALG99" s="88"/>
      <c r="ALH99" s="88"/>
      <c r="ALI99" s="88"/>
      <c r="ALJ99" s="88"/>
      <c r="ALK99" s="88"/>
      <c r="ALL99" s="88"/>
      <c r="ALM99" s="88"/>
      <c r="ALN99" s="88"/>
      <c r="ALO99" s="88"/>
      <c r="ALP99" s="88"/>
      <c r="ALQ99" s="88"/>
      <c r="ALR99" s="88"/>
      <c r="ALS99" s="88"/>
      <c r="ALT99" s="88"/>
      <c r="ALU99" s="88"/>
      <c r="ALV99" s="88"/>
      <c r="ALW99" s="88"/>
    </row>
    <row r="100" spans="1:1013" ht="45" x14ac:dyDescent="0.25">
      <c r="A100" s="69" t="s">
        <v>42</v>
      </c>
      <c r="B100" s="67" t="s">
        <v>348</v>
      </c>
      <c r="C100" s="21" t="s">
        <v>43</v>
      </c>
      <c r="D100" s="67" t="s">
        <v>349</v>
      </c>
      <c r="E100" s="64" t="s">
        <v>351</v>
      </c>
      <c r="F100" s="71" t="s">
        <v>350</v>
      </c>
      <c r="G100" s="50"/>
      <c r="H100" s="50"/>
      <c r="I100" s="59">
        <v>0</v>
      </c>
    </row>
    <row r="101" spans="1:1013" s="89" customFormat="1" ht="63" x14ac:dyDescent="0.25">
      <c r="A101" s="69" t="s">
        <v>361</v>
      </c>
      <c r="B101" s="67" t="s">
        <v>360</v>
      </c>
      <c r="C101" s="21" t="s">
        <v>362</v>
      </c>
      <c r="D101" s="67" t="s">
        <v>21</v>
      </c>
      <c r="E101" s="64" t="s">
        <v>19</v>
      </c>
      <c r="F101" s="71" t="s">
        <v>363</v>
      </c>
      <c r="G101" s="50"/>
      <c r="H101" s="50"/>
      <c r="I101" s="59">
        <v>17500</v>
      </c>
      <c r="J101" s="3"/>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c r="GF101" s="88"/>
      <c r="GG101" s="88"/>
      <c r="GH101" s="88"/>
      <c r="GI101" s="88"/>
      <c r="GJ101" s="88"/>
      <c r="GK101" s="88"/>
      <c r="GL101" s="88"/>
      <c r="GM101" s="88"/>
      <c r="GN101" s="88"/>
      <c r="GO101" s="88"/>
      <c r="GP101" s="88"/>
      <c r="GQ101" s="88"/>
      <c r="GR101" s="88"/>
      <c r="GS101" s="88"/>
      <c r="GT101" s="88"/>
      <c r="GU101" s="88"/>
      <c r="GV101" s="88"/>
      <c r="GW101" s="88"/>
      <c r="GX101" s="88"/>
      <c r="GY101" s="88"/>
      <c r="GZ101" s="88"/>
      <c r="HA101" s="88"/>
      <c r="HB101" s="88"/>
      <c r="HC101" s="88"/>
      <c r="HD101" s="88"/>
      <c r="HE101" s="88"/>
      <c r="HF101" s="88"/>
      <c r="HG101" s="88"/>
      <c r="HH101" s="88"/>
      <c r="HI101" s="88"/>
      <c r="HJ101" s="88"/>
      <c r="HK101" s="88"/>
      <c r="HL101" s="88"/>
      <c r="HM101" s="88"/>
      <c r="HN101" s="88"/>
      <c r="HO101" s="88"/>
      <c r="HP101" s="88"/>
      <c r="HQ101" s="88"/>
      <c r="HR101" s="88"/>
      <c r="HS101" s="88"/>
      <c r="HT101" s="88"/>
      <c r="HU101" s="88"/>
      <c r="HV101" s="88"/>
      <c r="HW101" s="88"/>
      <c r="HX101" s="88"/>
      <c r="HY101" s="88"/>
      <c r="HZ101" s="88"/>
      <c r="IA101" s="88"/>
      <c r="IB101" s="88"/>
      <c r="IC101" s="88"/>
      <c r="ID101" s="88"/>
      <c r="IE101" s="88"/>
      <c r="IF101" s="88"/>
      <c r="IG101" s="88"/>
      <c r="IH101" s="88"/>
      <c r="II101" s="88"/>
      <c r="IJ101" s="88"/>
      <c r="IK101" s="88"/>
      <c r="IL101" s="88"/>
      <c r="IM101" s="88"/>
      <c r="IN101" s="88"/>
      <c r="IO101" s="88"/>
      <c r="IP101" s="88"/>
      <c r="IQ101" s="88"/>
      <c r="IR101" s="88"/>
      <c r="IS101" s="88"/>
      <c r="IT101" s="88"/>
      <c r="IU101" s="88"/>
      <c r="IV101" s="88"/>
      <c r="IW101" s="88"/>
      <c r="IX101" s="88"/>
      <c r="IY101" s="88"/>
      <c r="IZ101" s="88"/>
      <c r="JA101" s="88"/>
      <c r="JB101" s="88"/>
      <c r="JC101" s="88"/>
      <c r="JD101" s="88"/>
      <c r="JE101" s="88"/>
      <c r="JF101" s="88"/>
      <c r="JG101" s="88"/>
      <c r="JH101" s="88"/>
      <c r="JI101" s="88"/>
      <c r="JJ101" s="88"/>
      <c r="JK101" s="88"/>
      <c r="JL101" s="88"/>
      <c r="JM101" s="88"/>
      <c r="JN101" s="88"/>
      <c r="JO101" s="88"/>
      <c r="JP101" s="88"/>
      <c r="JQ101" s="88"/>
      <c r="JR101" s="88"/>
      <c r="JS101" s="88"/>
      <c r="JT101" s="88"/>
      <c r="JU101" s="88"/>
      <c r="JV101" s="88"/>
      <c r="JW101" s="88"/>
      <c r="JX101" s="88"/>
      <c r="JY101" s="88"/>
      <c r="JZ101" s="88"/>
      <c r="KA101" s="88"/>
      <c r="KB101" s="88"/>
      <c r="KC101" s="88"/>
      <c r="KD101" s="88"/>
      <c r="KE101" s="88"/>
      <c r="KF101" s="88"/>
      <c r="KG101" s="88"/>
      <c r="KH101" s="88"/>
      <c r="KI101" s="88"/>
      <c r="KJ101" s="88"/>
      <c r="KK101" s="88"/>
      <c r="KL101" s="88"/>
      <c r="KM101" s="88"/>
      <c r="KN101" s="88"/>
      <c r="KO101" s="88"/>
      <c r="KP101" s="88"/>
      <c r="KQ101" s="88"/>
      <c r="KR101" s="88"/>
      <c r="KS101" s="88"/>
      <c r="KT101" s="88"/>
      <c r="KU101" s="88"/>
      <c r="KV101" s="88"/>
      <c r="KW101" s="88"/>
      <c r="KX101" s="88"/>
      <c r="KY101" s="88"/>
      <c r="KZ101" s="88"/>
      <c r="LA101" s="88"/>
      <c r="LB101" s="88"/>
      <c r="LC101" s="88"/>
      <c r="LD101" s="88"/>
      <c r="LE101" s="88"/>
      <c r="LF101" s="88"/>
      <c r="LG101" s="88"/>
      <c r="LH101" s="88"/>
      <c r="LI101" s="88"/>
      <c r="LJ101" s="88"/>
      <c r="LK101" s="88"/>
      <c r="LL101" s="88"/>
      <c r="LM101" s="88"/>
      <c r="LN101" s="88"/>
      <c r="LO101" s="88"/>
      <c r="LP101" s="88"/>
      <c r="LQ101" s="88"/>
      <c r="LR101" s="88"/>
      <c r="LS101" s="88"/>
      <c r="LT101" s="88"/>
      <c r="LU101" s="88"/>
      <c r="LV101" s="88"/>
      <c r="LW101" s="88"/>
      <c r="LX101" s="88"/>
      <c r="LY101" s="88"/>
      <c r="LZ101" s="88"/>
      <c r="MA101" s="88"/>
      <c r="MB101" s="88"/>
      <c r="MC101" s="88"/>
      <c r="MD101" s="88"/>
      <c r="ME101" s="88"/>
      <c r="MF101" s="88"/>
      <c r="MG101" s="88"/>
      <c r="MH101" s="88"/>
      <c r="MI101" s="88"/>
      <c r="MJ101" s="88"/>
      <c r="MK101" s="88"/>
      <c r="ML101" s="88"/>
      <c r="MM101" s="88"/>
      <c r="MN101" s="88"/>
      <c r="MO101" s="88"/>
      <c r="MP101" s="88"/>
      <c r="MQ101" s="88"/>
      <c r="MR101" s="88"/>
      <c r="MS101" s="88"/>
      <c r="MT101" s="88"/>
      <c r="MU101" s="88"/>
      <c r="MV101" s="88"/>
      <c r="MW101" s="88"/>
      <c r="MX101" s="88"/>
      <c r="MY101" s="88"/>
      <c r="MZ101" s="88"/>
      <c r="NA101" s="88"/>
      <c r="NB101" s="88"/>
      <c r="NC101" s="88"/>
      <c r="ND101" s="88"/>
      <c r="NE101" s="88"/>
      <c r="NF101" s="88"/>
      <c r="NG101" s="88"/>
      <c r="NH101" s="88"/>
      <c r="NI101" s="88"/>
      <c r="NJ101" s="88"/>
      <c r="NK101" s="88"/>
      <c r="NL101" s="88"/>
      <c r="NM101" s="88"/>
      <c r="NN101" s="88"/>
      <c r="NO101" s="88"/>
      <c r="NP101" s="88"/>
      <c r="NQ101" s="88"/>
      <c r="NR101" s="88"/>
      <c r="NS101" s="88"/>
      <c r="NT101" s="88"/>
      <c r="NU101" s="88"/>
      <c r="NV101" s="88"/>
      <c r="NW101" s="88"/>
      <c r="NX101" s="88"/>
      <c r="NY101" s="88"/>
      <c r="NZ101" s="88"/>
      <c r="OA101" s="88"/>
      <c r="OB101" s="88"/>
      <c r="OC101" s="88"/>
      <c r="OD101" s="88"/>
      <c r="OE101" s="88"/>
      <c r="OF101" s="88"/>
      <c r="OG101" s="88"/>
      <c r="OH101" s="88"/>
      <c r="OI101" s="88"/>
      <c r="OJ101" s="88"/>
      <c r="OK101" s="88"/>
      <c r="OL101" s="88"/>
      <c r="OM101" s="88"/>
      <c r="ON101" s="88"/>
      <c r="OO101" s="88"/>
      <c r="OP101" s="88"/>
      <c r="OQ101" s="88"/>
      <c r="OR101" s="88"/>
      <c r="OS101" s="88"/>
      <c r="OT101" s="88"/>
      <c r="OU101" s="88"/>
      <c r="OV101" s="88"/>
      <c r="OW101" s="88"/>
      <c r="OX101" s="88"/>
      <c r="OY101" s="88"/>
      <c r="OZ101" s="88"/>
      <c r="PA101" s="88"/>
      <c r="PB101" s="88"/>
      <c r="PC101" s="88"/>
      <c r="PD101" s="88"/>
      <c r="PE101" s="88"/>
      <c r="PF101" s="88"/>
      <c r="PG101" s="88"/>
      <c r="PH101" s="88"/>
      <c r="PI101" s="88"/>
      <c r="PJ101" s="88"/>
      <c r="PK101" s="88"/>
      <c r="PL101" s="88"/>
      <c r="PM101" s="88"/>
      <c r="PN101" s="88"/>
      <c r="PO101" s="88"/>
      <c r="PP101" s="88"/>
      <c r="PQ101" s="88"/>
      <c r="PR101" s="88"/>
      <c r="PS101" s="88"/>
      <c r="PT101" s="88"/>
      <c r="PU101" s="88"/>
      <c r="PV101" s="88"/>
      <c r="PW101" s="88"/>
      <c r="PX101" s="88"/>
      <c r="PY101" s="88"/>
      <c r="PZ101" s="88"/>
      <c r="QA101" s="88"/>
      <c r="QB101" s="88"/>
      <c r="QC101" s="88"/>
      <c r="QD101" s="88"/>
      <c r="QE101" s="88"/>
      <c r="QF101" s="88"/>
      <c r="QG101" s="88"/>
      <c r="QH101" s="88"/>
      <c r="QI101" s="88"/>
      <c r="QJ101" s="88"/>
      <c r="QK101" s="88"/>
      <c r="QL101" s="88"/>
      <c r="QM101" s="88"/>
      <c r="QN101" s="88"/>
      <c r="QO101" s="88"/>
      <c r="QP101" s="88"/>
      <c r="QQ101" s="88"/>
      <c r="QR101" s="88"/>
      <c r="QS101" s="88"/>
      <c r="QT101" s="88"/>
      <c r="QU101" s="88"/>
      <c r="QV101" s="88"/>
      <c r="QW101" s="88"/>
      <c r="QX101" s="88"/>
      <c r="QY101" s="88"/>
      <c r="QZ101" s="88"/>
      <c r="RA101" s="88"/>
      <c r="RB101" s="88"/>
      <c r="RC101" s="88"/>
      <c r="RD101" s="88"/>
      <c r="RE101" s="88"/>
      <c r="RF101" s="88"/>
      <c r="RG101" s="88"/>
      <c r="RH101" s="88"/>
      <c r="RI101" s="88"/>
      <c r="RJ101" s="88"/>
      <c r="RK101" s="88"/>
      <c r="RL101" s="88"/>
      <c r="RM101" s="88"/>
      <c r="RN101" s="88"/>
      <c r="RO101" s="88"/>
      <c r="RP101" s="88"/>
      <c r="RQ101" s="88"/>
      <c r="RR101" s="88"/>
      <c r="RS101" s="88"/>
      <c r="RT101" s="88"/>
      <c r="RU101" s="88"/>
      <c r="RV101" s="88"/>
      <c r="RW101" s="88"/>
      <c r="RX101" s="88"/>
      <c r="RY101" s="88"/>
      <c r="RZ101" s="88"/>
      <c r="SA101" s="88"/>
      <c r="SB101" s="88"/>
      <c r="SC101" s="88"/>
      <c r="SD101" s="88"/>
      <c r="SE101" s="88"/>
      <c r="SF101" s="88"/>
      <c r="SG101" s="88"/>
      <c r="SH101" s="88"/>
      <c r="SI101" s="88"/>
      <c r="SJ101" s="88"/>
      <c r="SK101" s="88"/>
      <c r="SL101" s="88"/>
      <c r="SM101" s="88"/>
      <c r="SN101" s="88"/>
      <c r="SO101" s="88"/>
      <c r="SP101" s="88"/>
      <c r="SQ101" s="88"/>
      <c r="SR101" s="88"/>
      <c r="SS101" s="88"/>
      <c r="ST101" s="88"/>
      <c r="SU101" s="88"/>
      <c r="SV101" s="88"/>
      <c r="SW101" s="88"/>
      <c r="SX101" s="88"/>
      <c r="SY101" s="88"/>
      <c r="SZ101" s="88"/>
      <c r="TA101" s="88"/>
      <c r="TB101" s="88"/>
      <c r="TC101" s="88"/>
      <c r="TD101" s="88"/>
      <c r="TE101" s="88"/>
      <c r="TF101" s="88"/>
      <c r="TG101" s="88"/>
      <c r="TH101" s="88"/>
      <c r="TI101" s="88"/>
      <c r="TJ101" s="88"/>
      <c r="TK101" s="88"/>
      <c r="TL101" s="88"/>
      <c r="TM101" s="88"/>
      <c r="TN101" s="88"/>
      <c r="TO101" s="88"/>
      <c r="TP101" s="88"/>
      <c r="TQ101" s="88"/>
      <c r="TR101" s="88"/>
      <c r="TS101" s="88"/>
      <c r="TT101" s="88"/>
      <c r="TU101" s="88"/>
      <c r="TV101" s="88"/>
      <c r="TW101" s="88"/>
      <c r="TX101" s="88"/>
      <c r="TY101" s="88"/>
      <c r="TZ101" s="88"/>
      <c r="UA101" s="88"/>
      <c r="UB101" s="88"/>
      <c r="UC101" s="88"/>
      <c r="UD101" s="88"/>
      <c r="UE101" s="88"/>
      <c r="UF101" s="88"/>
      <c r="UG101" s="88"/>
      <c r="UH101" s="88"/>
      <c r="UI101" s="88"/>
      <c r="UJ101" s="88"/>
      <c r="UK101" s="88"/>
      <c r="UL101" s="88"/>
      <c r="UM101" s="88"/>
      <c r="UN101" s="88"/>
      <c r="UO101" s="88"/>
      <c r="UP101" s="88"/>
      <c r="UQ101" s="88"/>
      <c r="UR101" s="88"/>
      <c r="US101" s="88"/>
      <c r="UT101" s="88"/>
      <c r="UU101" s="88"/>
      <c r="UV101" s="88"/>
      <c r="UW101" s="88"/>
      <c r="UX101" s="88"/>
      <c r="UY101" s="88"/>
      <c r="UZ101" s="88"/>
      <c r="VA101" s="88"/>
      <c r="VB101" s="88"/>
      <c r="VC101" s="88"/>
      <c r="VD101" s="88"/>
      <c r="VE101" s="88"/>
      <c r="VF101" s="88"/>
      <c r="VG101" s="88"/>
      <c r="VH101" s="88"/>
      <c r="VI101" s="88"/>
      <c r="VJ101" s="88"/>
      <c r="VK101" s="88"/>
      <c r="VL101" s="88"/>
      <c r="VM101" s="88"/>
      <c r="VN101" s="88"/>
      <c r="VO101" s="88"/>
      <c r="VP101" s="88"/>
      <c r="VQ101" s="88"/>
      <c r="VR101" s="88"/>
      <c r="VS101" s="88"/>
      <c r="VT101" s="88"/>
      <c r="VU101" s="88"/>
      <c r="VV101" s="88"/>
      <c r="VW101" s="88"/>
      <c r="VX101" s="88"/>
      <c r="VY101" s="88"/>
      <c r="VZ101" s="88"/>
      <c r="WA101" s="88"/>
      <c r="WB101" s="88"/>
      <c r="WC101" s="88"/>
      <c r="WD101" s="88"/>
      <c r="WE101" s="88"/>
      <c r="WF101" s="88"/>
      <c r="WG101" s="88"/>
      <c r="WH101" s="88"/>
      <c r="WI101" s="88"/>
      <c r="WJ101" s="88"/>
      <c r="WK101" s="88"/>
      <c r="WL101" s="88"/>
      <c r="WM101" s="88"/>
      <c r="WN101" s="88"/>
      <c r="WO101" s="88"/>
      <c r="WP101" s="88"/>
      <c r="WQ101" s="88"/>
      <c r="WR101" s="88"/>
      <c r="WS101" s="88"/>
      <c r="WT101" s="88"/>
      <c r="WU101" s="88"/>
      <c r="WV101" s="88"/>
      <c r="WW101" s="88"/>
      <c r="WX101" s="88"/>
      <c r="WY101" s="88"/>
      <c r="WZ101" s="88"/>
      <c r="XA101" s="88"/>
      <c r="XB101" s="88"/>
      <c r="XC101" s="88"/>
      <c r="XD101" s="88"/>
      <c r="XE101" s="88"/>
      <c r="XF101" s="88"/>
      <c r="XG101" s="88"/>
      <c r="XH101" s="88"/>
      <c r="XI101" s="88"/>
      <c r="XJ101" s="88"/>
      <c r="XK101" s="88"/>
      <c r="XL101" s="88"/>
      <c r="XM101" s="88"/>
      <c r="XN101" s="88"/>
      <c r="XO101" s="88"/>
      <c r="XP101" s="88"/>
      <c r="XQ101" s="88"/>
      <c r="XR101" s="88"/>
      <c r="XS101" s="88"/>
      <c r="XT101" s="88"/>
      <c r="XU101" s="88"/>
      <c r="XV101" s="88"/>
      <c r="XW101" s="88"/>
      <c r="XX101" s="88"/>
      <c r="XY101" s="88"/>
      <c r="XZ101" s="88"/>
      <c r="YA101" s="88"/>
      <c r="YB101" s="88"/>
      <c r="YC101" s="88"/>
      <c r="YD101" s="88"/>
      <c r="YE101" s="88"/>
      <c r="YF101" s="88"/>
      <c r="YG101" s="88"/>
      <c r="YH101" s="88"/>
      <c r="YI101" s="88"/>
      <c r="YJ101" s="88"/>
      <c r="YK101" s="88"/>
      <c r="YL101" s="88"/>
      <c r="YM101" s="88"/>
      <c r="YN101" s="88"/>
      <c r="YO101" s="88"/>
      <c r="YP101" s="88"/>
      <c r="YQ101" s="88"/>
      <c r="YR101" s="88"/>
      <c r="YS101" s="88"/>
      <c r="YT101" s="88"/>
      <c r="YU101" s="88"/>
      <c r="YV101" s="88"/>
      <c r="YW101" s="88"/>
      <c r="YX101" s="88"/>
      <c r="YY101" s="88"/>
      <c r="YZ101" s="88"/>
      <c r="ZA101" s="88"/>
      <c r="ZB101" s="88"/>
      <c r="ZC101" s="88"/>
      <c r="ZD101" s="88"/>
      <c r="ZE101" s="88"/>
      <c r="ZF101" s="88"/>
      <c r="ZG101" s="88"/>
      <c r="ZH101" s="88"/>
      <c r="ZI101" s="88"/>
      <c r="ZJ101" s="88"/>
      <c r="ZK101" s="88"/>
      <c r="ZL101" s="88"/>
      <c r="ZM101" s="88"/>
      <c r="ZN101" s="88"/>
      <c r="ZO101" s="88"/>
      <c r="ZP101" s="88"/>
      <c r="ZQ101" s="88"/>
      <c r="ZR101" s="88"/>
      <c r="ZS101" s="88"/>
      <c r="ZT101" s="88"/>
      <c r="ZU101" s="88"/>
      <c r="ZV101" s="88"/>
      <c r="ZW101" s="88"/>
      <c r="ZX101" s="88"/>
      <c r="ZY101" s="88"/>
      <c r="ZZ101" s="88"/>
      <c r="AAA101" s="88"/>
      <c r="AAB101" s="88"/>
      <c r="AAC101" s="88"/>
      <c r="AAD101" s="88"/>
      <c r="AAE101" s="88"/>
      <c r="AAF101" s="88"/>
      <c r="AAG101" s="88"/>
      <c r="AAH101" s="88"/>
      <c r="AAI101" s="88"/>
      <c r="AAJ101" s="88"/>
      <c r="AAK101" s="88"/>
      <c r="AAL101" s="88"/>
      <c r="AAM101" s="88"/>
      <c r="AAN101" s="88"/>
      <c r="AAO101" s="88"/>
      <c r="AAP101" s="88"/>
      <c r="AAQ101" s="88"/>
      <c r="AAR101" s="88"/>
      <c r="AAS101" s="88"/>
      <c r="AAT101" s="88"/>
      <c r="AAU101" s="88"/>
      <c r="AAV101" s="88"/>
      <c r="AAW101" s="88"/>
      <c r="AAX101" s="88"/>
      <c r="AAY101" s="88"/>
      <c r="AAZ101" s="88"/>
      <c r="ABA101" s="88"/>
      <c r="ABB101" s="88"/>
      <c r="ABC101" s="88"/>
      <c r="ABD101" s="88"/>
      <c r="ABE101" s="88"/>
      <c r="ABF101" s="88"/>
      <c r="ABG101" s="88"/>
      <c r="ABH101" s="88"/>
      <c r="ABI101" s="88"/>
      <c r="ABJ101" s="88"/>
      <c r="ABK101" s="88"/>
      <c r="ABL101" s="88"/>
      <c r="ABM101" s="88"/>
      <c r="ABN101" s="88"/>
      <c r="ABO101" s="88"/>
      <c r="ABP101" s="88"/>
      <c r="ABQ101" s="88"/>
      <c r="ABR101" s="88"/>
      <c r="ABS101" s="88"/>
      <c r="ABT101" s="88"/>
      <c r="ABU101" s="88"/>
      <c r="ABV101" s="88"/>
      <c r="ABW101" s="88"/>
      <c r="ABX101" s="88"/>
      <c r="ABY101" s="88"/>
      <c r="ABZ101" s="88"/>
      <c r="ACA101" s="88"/>
      <c r="ACB101" s="88"/>
      <c r="ACC101" s="88"/>
      <c r="ACD101" s="88"/>
      <c r="ACE101" s="88"/>
      <c r="ACF101" s="88"/>
      <c r="ACG101" s="88"/>
      <c r="ACH101" s="88"/>
      <c r="ACI101" s="88"/>
      <c r="ACJ101" s="88"/>
      <c r="ACK101" s="88"/>
      <c r="ACL101" s="88"/>
      <c r="ACM101" s="88"/>
      <c r="ACN101" s="88"/>
      <c r="ACO101" s="88"/>
      <c r="ACP101" s="88"/>
      <c r="ACQ101" s="88"/>
      <c r="ACR101" s="88"/>
      <c r="ACS101" s="88"/>
      <c r="ACT101" s="88"/>
      <c r="ACU101" s="88"/>
      <c r="ACV101" s="88"/>
      <c r="ACW101" s="88"/>
      <c r="ACX101" s="88"/>
      <c r="ACY101" s="88"/>
      <c r="ACZ101" s="88"/>
      <c r="ADA101" s="88"/>
      <c r="ADB101" s="88"/>
      <c r="ADC101" s="88"/>
      <c r="ADD101" s="88"/>
      <c r="ADE101" s="88"/>
      <c r="ADF101" s="88"/>
      <c r="ADG101" s="88"/>
      <c r="ADH101" s="88"/>
      <c r="ADI101" s="88"/>
      <c r="ADJ101" s="88"/>
      <c r="ADK101" s="88"/>
      <c r="ADL101" s="88"/>
      <c r="ADM101" s="88"/>
      <c r="ADN101" s="88"/>
      <c r="ADO101" s="88"/>
      <c r="ADP101" s="88"/>
      <c r="ADQ101" s="88"/>
      <c r="ADR101" s="88"/>
      <c r="ADS101" s="88"/>
      <c r="ADT101" s="88"/>
      <c r="ADU101" s="88"/>
      <c r="ADV101" s="88"/>
      <c r="ADW101" s="88"/>
      <c r="ADX101" s="88"/>
      <c r="ADY101" s="88"/>
      <c r="ADZ101" s="88"/>
      <c r="AEA101" s="88"/>
      <c r="AEB101" s="88"/>
      <c r="AEC101" s="88"/>
      <c r="AED101" s="88"/>
      <c r="AEE101" s="88"/>
      <c r="AEF101" s="88"/>
      <c r="AEG101" s="88"/>
      <c r="AEH101" s="88"/>
      <c r="AEI101" s="88"/>
      <c r="AEJ101" s="88"/>
      <c r="AEK101" s="88"/>
      <c r="AEL101" s="88"/>
      <c r="AEM101" s="88"/>
      <c r="AEN101" s="88"/>
      <c r="AEO101" s="88"/>
      <c r="AEP101" s="88"/>
      <c r="AEQ101" s="88"/>
      <c r="AER101" s="88"/>
      <c r="AES101" s="88"/>
      <c r="AET101" s="88"/>
      <c r="AEU101" s="88"/>
      <c r="AEV101" s="88"/>
      <c r="AEW101" s="88"/>
      <c r="AEX101" s="88"/>
      <c r="AEY101" s="88"/>
      <c r="AEZ101" s="88"/>
      <c r="AFA101" s="88"/>
      <c r="AFB101" s="88"/>
      <c r="AFC101" s="88"/>
      <c r="AFD101" s="88"/>
      <c r="AFE101" s="88"/>
      <c r="AFF101" s="88"/>
      <c r="AFG101" s="88"/>
      <c r="AFH101" s="88"/>
      <c r="AFI101" s="88"/>
      <c r="AFJ101" s="88"/>
      <c r="AFK101" s="88"/>
      <c r="AFL101" s="88"/>
      <c r="AFM101" s="88"/>
      <c r="AFN101" s="88"/>
      <c r="AFO101" s="88"/>
      <c r="AFP101" s="88"/>
      <c r="AFQ101" s="88"/>
      <c r="AFR101" s="88"/>
      <c r="AFS101" s="88"/>
      <c r="AFT101" s="88"/>
      <c r="AFU101" s="88"/>
      <c r="AFV101" s="88"/>
      <c r="AFW101" s="88"/>
      <c r="AFX101" s="88"/>
      <c r="AFY101" s="88"/>
      <c r="AFZ101" s="88"/>
      <c r="AGA101" s="88"/>
      <c r="AGB101" s="88"/>
      <c r="AGC101" s="88"/>
      <c r="AGD101" s="88"/>
      <c r="AGE101" s="88"/>
      <c r="AGF101" s="88"/>
      <c r="AGG101" s="88"/>
      <c r="AGH101" s="88"/>
      <c r="AGI101" s="88"/>
      <c r="AGJ101" s="88"/>
      <c r="AGK101" s="88"/>
      <c r="AGL101" s="88"/>
      <c r="AGM101" s="88"/>
      <c r="AGN101" s="88"/>
      <c r="AGO101" s="88"/>
      <c r="AGP101" s="88"/>
      <c r="AGQ101" s="88"/>
      <c r="AGR101" s="88"/>
      <c r="AGS101" s="88"/>
      <c r="AGT101" s="88"/>
      <c r="AGU101" s="88"/>
      <c r="AGV101" s="88"/>
      <c r="AGW101" s="88"/>
      <c r="AGX101" s="88"/>
      <c r="AGY101" s="88"/>
      <c r="AGZ101" s="88"/>
      <c r="AHA101" s="88"/>
      <c r="AHB101" s="88"/>
      <c r="AHC101" s="88"/>
      <c r="AHD101" s="88"/>
      <c r="AHE101" s="88"/>
      <c r="AHF101" s="88"/>
      <c r="AHG101" s="88"/>
      <c r="AHH101" s="88"/>
      <c r="AHI101" s="88"/>
      <c r="AHJ101" s="88"/>
      <c r="AHK101" s="88"/>
      <c r="AHL101" s="88"/>
      <c r="AHM101" s="88"/>
      <c r="AHN101" s="88"/>
      <c r="AHO101" s="88"/>
      <c r="AHP101" s="88"/>
      <c r="AHQ101" s="88"/>
      <c r="AHR101" s="88"/>
      <c r="AHS101" s="88"/>
      <c r="AHT101" s="88"/>
      <c r="AHU101" s="88"/>
      <c r="AHV101" s="88"/>
      <c r="AHW101" s="88"/>
      <c r="AHX101" s="88"/>
      <c r="AHY101" s="88"/>
      <c r="AHZ101" s="88"/>
      <c r="AIA101" s="88"/>
      <c r="AIB101" s="88"/>
      <c r="AIC101" s="88"/>
      <c r="AID101" s="88"/>
      <c r="AIE101" s="88"/>
      <c r="AIF101" s="88"/>
      <c r="AIG101" s="88"/>
      <c r="AIH101" s="88"/>
      <c r="AII101" s="88"/>
      <c r="AIJ101" s="88"/>
      <c r="AIK101" s="88"/>
      <c r="AIL101" s="88"/>
      <c r="AIM101" s="88"/>
      <c r="AIN101" s="88"/>
      <c r="AIO101" s="88"/>
      <c r="AIP101" s="88"/>
      <c r="AIQ101" s="88"/>
      <c r="AIR101" s="88"/>
      <c r="AIS101" s="88"/>
      <c r="AIT101" s="88"/>
      <c r="AIU101" s="88"/>
      <c r="AIV101" s="88"/>
      <c r="AIW101" s="88"/>
      <c r="AIX101" s="88"/>
      <c r="AIY101" s="88"/>
      <c r="AIZ101" s="88"/>
      <c r="AJA101" s="88"/>
      <c r="AJB101" s="88"/>
      <c r="AJC101" s="88"/>
      <c r="AJD101" s="88"/>
      <c r="AJE101" s="88"/>
      <c r="AJF101" s="88"/>
      <c r="AJG101" s="88"/>
      <c r="AJH101" s="88"/>
      <c r="AJI101" s="88"/>
      <c r="AJJ101" s="88"/>
      <c r="AJK101" s="88"/>
      <c r="AJL101" s="88"/>
      <c r="AJM101" s="88"/>
      <c r="AJN101" s="88"/>
      <c r="AJO101" s="88"/>
      <c r="AJP101" s="88"/>
      <c r="AJQ101" s="88"/>
      <c r="AJR101" s="88"/>
      <c r="AJS101" s="88"/>
      <c r="AJT101" s="88"/>
      <c r="AJU101" s="88"/>
      <c r="AJV101" s="88"/>
      <c r="AJW101" s="88"/>
      <c r="AJX101" s="88"/>
      <c r="AJY101" s="88"/>
      <c r="AJZ101" s="88"/>
      <c r="AKA101" s="88"/>
      <c r="AKB101" s="88"/>
      <c r="AKC101" s="88"/>
      <c r="AKD101" s="88"/>
      <c r="AKE101" s="88"/>
      <c r="AKF101" s="88"/>
      <c r="AKG101" s="88"/>
      <c r="AKH101" s="88"/>
      <c r="AKI101" s="88"/>
      <c r="AKJ101" s="88"/>
      <c r="AKK101" s="88"/>
      <c r="AKL101" s="88"/>
      <c r="AKM101" s="88"/>
      <c r="AKN101" s="88"/>
      <c r="AKO101" s="88"/>
      <c r="AKP101" s="88"/>
      <c r="AKQ101" s="88"/>
      <c r="AKR101" s="88"/>
      <c r="AKS101" s="88"/>
      <c r="AKT101" s="88"/>
      <c r="AKU101" s="88"/>
      <c r="AKV101" s="88"/>
      <c r="AKW101" s="88"/>
      <c r="AKX101" s="88"/>
      <c r="AKY101" s="88"/>
      <c r="AKZ101" s="88"/>
      <c r="ALA101" s="88"/>
      <c r="ALB101" s="88"/>
      <c r="ALC101" s="88"/>
      <c r="ALD101" s="88"/>
      <c r="ALE101" s="88"/>
      <c r="ALF101" s="88"/>
      <c r="ALG101" s="88"/>
      <c r="ALH101" s="88"/>
      <c r="ALI101" s="88"/>
      <c r="ALJ101" s="88"/>
      <c r="ALK101" s="88"/>
      <c r="ALL101" s="88"/>
      <c r="ALM101" s="88"/>
      <c r="ALN101" s="88"/>
      <c r="ALO101" s="88"/>
      <c r="ALP101" s="88"/>
      <c r="ALQ101" s="88"/>
      <c r="ALR101" s="88"/>
      <c r="ALS101" s="88"/>
      <c r="ALT101" s="88"/>
      <c r="ALU101" s="88"/>
      <c r="ALV101" s="88"/>
      <c r="ALW101" s="88"/>
      <c r="ALX101" s="88"/>
      <c r="ALY101" s="88"/>
    </row>
    <row r="102" spans="1:1013" ht="60" x14ac:dyDescent="0.25">
      <c r="A102" s="69" t="s">
        <v>38</v>
      </c>
      <c r="B102" s="69" t="s">
        <v>366</v>
      </c>
      <c r="C102" s="21" t="s">
        <v>364</v>
      </c>
      <c r="D102" s="40" t="s">
        <v>21</v>
      </c>
      <c r="E102" s="40" t="s">
        <v>19</v>
      </c>
      <c r="F102" s="71" t="s">
        <v>365</v>
      </c>
      <c r="G102" s="50"/>
      <c r="H102" s="50"/>
      <c r="I102" s="50"/>
    </row>
    <row r="103" spans="1:1013" ht="47.25" x14ac:dyDescent="0.25">
      <c r="A103" s="69" t="s">
        <v>370</v>
      </c>
      <c r="B103" s="69" t="s">
        <v>371</v>
      </c>
      <c r="C103" s="21" t="s">
        <v>372</v>
      </c>
      <c r="D103" s="40" t="s">
        <v>21</v>
      </c>
      <c r="E103" s="40" t="s">
        <v>19</v>
      </c>
      <c r="F103" s="71" t="s">
        <v>373</v>
      </c>
      <c r="G103" s="50"/>
      <c r="H103" s="50"/>
      <c r="I103" s="50"/>
    </row>
    <row r="104" spans="1:1013" ht="157.5" x14ac:dyDescent="0.25">
      <c r="A104" s="69" t="s">
        <v>374</v>
      </c>
      <c r="B104" s="69" t="s">
        <v>376</v>
      </c>
      <c r="C104" s="21" t="s">
        <v>378</v>
      </c>
      <c r="D104" s="40" t="s">
        <v>380</v>
      </c>
      <c r="E104" s="40" t="s">
        <v>19</v>
      </c>
      <c r="F104" s="71" t="s">
        <v>381</v>
      </c>
      <c r="G104" s="50"/>
      <c r="H104" s="50"/>
      <c r="I104" s="50"/>
    </row>
    <row r="105" spans="1:1013" ht="110.25" x14ac:dyDescent="0.25">
      <c r="A105" s="69" t="s">
        <v>375</v>
      </c>
      <c r="B105" s="69" t="s">
        <v>377</v>
      </c>
      <c r="C105" s="21" t="s">
        <v>379</v>
      </c>
      <c r="D105" s="40" t="s">
        <v>21</v>
      </c>
      <c r="E105" s="40" t="s">
        <v>19</v>
      </c>
      <c r="F105" s="71" t="s">
        <v>381</v>
      </c>
      <c r="G105" s="50"/>
      <c r="H105" s="50"/>
      <c r="I105" s="50"/>
    </row>
    <row r="106" spans="1:1013" ht="31.5" x14ac:dyDescent="0.25">
      <c r="A106" s="69" t="s">
        <v>391</v>
      </c>
      <c r="B106" s="69" t="s">
        <v>394</v>
      </c>
      <c r="C106" s="21" t="s">
        <v>393</v>
      </c>
      <c r="D106" s="40" t="s">
        <v>36</v>
      </c>
      <c r="E106" s="40" t="s">
        <v>19</v>
      </c>
      <c r="F106" s="71">
        <v>2000</v>
      </c>
      <c r="G106" s="50"/>
      <c r="H106" s="50"/>
      <c r="I106" s="50"/>
    </row>
    <row r="107" spans="1:1013" ht="31.5" x14ac:dyDescent="0.25">
      <c r="A107" s="69" t="s">
        <v>392</v>
      </c>
      <c r="B107" s="69" t="s">
        <v>394</v>
      </c>
      <c r="C107" s="21" t="s">
        <v>393</v>
      </c>
      <c r="D107" s="40" t="s">
        <v>36</v>
      </c>
      <c r="E107" s="40" t="s">
        <v>19</v>
      </c>
      <c r="F107" s="71">
        <v>2000</v>
      </c>
      <c r="G107" s="50"/>
      <c r="H107" s="50"/>
      <c r="I107" s="50"/>
    </row>
    <row r="108" spans="1:1013" ht="90" x14ac:dyDescent="0.25">
      <c r="A108" s="69" t="s">
        <v>382</v>
      </c>
      <c r="B108" s="69" t="s">
        <v>383</v>
      </c>
      <c r="C108" s="69" t="s">
        <v>385</v>
      </c>
      <c r="D108" s="98" t="s">
        <v>384</v>
      </c>
      <c r="E108" s="40" t="s">
        <v>19</v>
      </c>
      <c r="F108" s="40" t="s">
        <v>386</v>
      </c>
      <c r="G108" s="99"/>
      <c r="H108" s="99"/>
      <c r="I108" s="100"/>
    </row>
    <row r="109" spans="1:1013" ht="95.45" customHeight="1" x14ac:dyDescent="0.25">
      <c r="A109" s="69" t="s">
        <v>387</v>
      </c>
      <c r="B109" s="69" t="s">
        <v>388</v>
      </c>
      <c r="C109" s="69" t="s">
        <v>389</v>
      </c>
      <c r="D109" s="98" t="s">
        <v>384</v>
      </c>
      <c r="E109" s="40" t="s">
        <v>19</v>
      </c>
      <c r="F109" s="40" t="s">
        <v>390</v>
      </c>
      <c r="G109" s="99"/>
      <c r="H109" s="99"/>
      <c r="I109" s="100"/>
    </row>
    <row r="110" spans="1:1013" ht="95.45" customHeight="1" x14ac:dyDescent="0.25">
      <c r="A110" s="69" t="s">
        <v>395</v>
      </c>
      <c r="B110" s="69" t="s">
        <v>396</v>
      </c>
      <c r="C110" s="69" t="s">
        <v>397</v>
      </c>
      <c r="D110" s="40" t="s">
        <v>21</v>
      </c>
      <c r="E110" s="40" t="s">
        <v>19</v>
      </c>
      <c r="F110" s="71">
        <v>800</v>
      </c>
      <c r="G110" s="99"/>
      <c r="H110" s="99"/>
      <c r="I110" s="100"/>
    </row>
    <row r="111" spans="1:1013" ht="49.5" customHeight="1" x14ac:dyDescent="0.25">
      <c r="A111" s="84" t="s">
        <v>6</v>
      </c>
      <c r="B111" s="84" t="s">
        <v>398</v>
      </c>
      <c r="C111" s="84" t="s">
        <v>7</v>
      </c>
      <c r="D111" s="84" t="s">
        <v>399</v>
      </c>
      <c r="E111" s="72" t="s">
        <v>8</v>
      </c>
      <c r="F111" s="91" t="s">
        <v>203</v>
      </c>
      <c r="G111" s="99"/>
      <c r="H111" s="99"/>
      <c r="I111" s="100"/>
    </row>
    <row r="112" spans="1:1013" ht="45" customHeight="1" x14ac:dyDescent="0.25">
      <c r="A112" s="69" t="s">
        <v>22</v>
      </c>
      <c r="B112" s="84" t="s">
        <v>398</v>
      </c>
      <c r="C112" s="69" t="s">
        <v>13</v>
      </c>
      <c r="D112" s="84" t="s">
        <v>399</v>
      </c>
      <c r="E112" s="67" t="s">
        <v>8</v>
      </c>
      <c r="F112" s="70" t="s">
        <v>204</v>
      </c>
      <c r="G112" s="99"/>
      <c r="H112" s="99"/>
      <c r="I112" s="100"/>
      <c r="ALY112"/>
    </row>
    <row r="113" spans="1:1013" ht="42" customHeight="1" x14ac:dyDescent="0.25">
      <c r="A113" s="103" t="s">
        <v>17</v>
      </c>
      <c r="B113" s="69" t="s">
        <v>398</v>
      </c>
      <c r="C113" s="104" t="s">
        <v>13</v>
      </c>
      <c r="D113" s="69" t="s">
        <v>399</v>
      </c>
      <c r="E113" s="105" t="s">
        <v>8</v>
      </c>
      <c r="F113" s="26" t="s">
        <v>204</v>
      </c>
      <c r="G113" s="99"/>
      <c r="H113" s="99"/>
      <c r="I113" s="100"/>
      <c r="ALY113"/>
    </row>
    <row r="114" spans="1:1013" ht="45" x14ac:dyDescent="0.25">
      <c r="A114" s="58" t="s">
        <v>23</v>
      </c>
      <c r="B114" s="84" t="s">
        <v>398</v>
      </c>
      <c r="C114" s="58" t="s">
        <v>24</v>
      </c>
      <c r="D114" s="84" t="s">
        <v>399</v>
      </c>
      <c r="E114" s="73" t="s">
        <v>8</v>
      </c>
      <c r="F114" s="97" t="s">
        <v>400</v>
      </c>
      <c r="G114" s="106"/>
      <c r="H114" s="106"/>
      <c r="I114" s="106"/>
      <c r="ALY114"/>
    </row>
    <row r="115" spans="1:1013" ht="45" x14ac:dyDescent="0.25">
      <c r="A115" s="69" t="s">
        <v>25</v>
      </c>
      <c r="B115" s="69" t="s">
        <v>398</v>
      </c>
      <c r="C115" s="69" t="s">
        <v>24</v>
      </c>
      <c r="D115" s="69" t="s">
        <v>399</v>
      </c>
      <c r="E115" s="67" t="s">
        <v>8</v>
      </c>
      <c r="F115" s="59" t="s">
        <v>400</v>
      </c>
      <c r="G115" s="50"/>
      <c r="H115" s="50"/>
      <c r="I115" s="50"/>
      <c r="ALY115"/>
    </row>
    <row r="116" spans="1:1013" ht="15.75" x14ac:dyDescent="0.25">
      <c r="A116" s="41"/>
      <c r="B116" s="42"/>
      <c r="C116" s="43"/>
      <c r="D116" s="42"/>
      <c r="E116" s="42"/>
      <c r="F116" s="44"/>
      <c r="G116" s="44"/>
      <c r="H116" s="44"/>
      <c r="I116" s="44"/>
    </row>
    <row r="117" spans="1:1013" x14ac:dyDescent="0.25">
      <c r="A117" s="101" t="s">
        <v>68</v>
      </c>
      <c r="B117" s="101"/>
      <c r="C117" s="101"/>
      <c r="D117" s="101"/>
      <c r="E117" s="101"/>
      <c r="F117" s="101"/>
    </row>
    <row r="118" spans="1:1013" x14ac:dyDescent="0.25">
      <c r="G118" s="24"/>
      <c r="H118" s="24"/>
      <c r="I118" s="24"/>
    </row>
    <row r="119" spans="1:1013" x14ac:dyDescent="0.25">
      <c r="A119" s="102" t="s">
        <v>112</v>
      </c>
      <c r="B119" s="102"/>
      <c r="C119" s="102"/>
      <c r="D119" s="102"/>
      <c r="E119" s="102"/>
      <c r="F119" s="102"/>
      <c r="G119" s="102"/>
      <c r="H119" s="102"/>
    </row>
    <row r="121" spans="1:1013" x14ac:dyDescent="0.25">
      <c r="E121" s="9"/>
      <c r="F121" s="3"/>
    </row>
    <row r="122" spans="1:1013" x14ac:dyDescent="0.25">
      <c r="E122" s="9"/>
      <c r="F122" s="3"/>
    </row>
    <row r="123" spans="1:1013" x14ac:dyDescent="0.25">
      <c r="E123" s="9"/>
      <c r="F123" s="3"/>
    </row>
  </sheetData>
  <mergeCells count="2">
    <mergeCell ref="A117:F117"/>
    <mergeCell ref="A119:H119"/>
  </mergeCells>
  <phoneticPr fontId="8" type="noConversion"/>
  <pageMargins left="0.25" right="0.25" top="0.75" bottom="0.75" header="0.3" footer="0.3"/>
  <pageSetup paperSize="8" scale="6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31.12.2024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Dosualdo</dc:creator>
  <cp:lastModifiedBy>Michela Dosualdo</cp:lastModifiedBy>
  <cp:lastPrinted>2025-04-04T10:18:11Z</cp:lastPrinted>
  <dcterms:created xsi:type="dcterms:W3CDTF">2020-06-30T11:31:57Z</dcterms:created>
  <dcterms:modified xsi:type="dcterms:W3CDTF">2025-06-13T10:35:55Z</dcterms:modified>
</cp:coreProperties>
</file>